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Ângelo Brüggemann\Dropbox\FETRISC - ARBITRAGEM\2017\RANKING\PROVAS TRIATHLON\"/>
    </mc:Choice>
  </mc:AlternateContent>
  <bookViews>
    <workbookView xWindow="0" yWindow="0" windowWidth="20490" windowHeight="7755" tabRatio="776"/>
  </bookViews>
  <sheets>
    <sheet name="RANKING GERAL MASCULINO" sheetId="2" r:id="rId1"/>
    <sheet name="RANKING GERAL FEMININO " sheetId="4" r:id="rId2"/>
    <sheet name="RANKING CATEGORIA 2017" sheetId="5" r:id="rId3"/>
    <sheet name="RANKING ASSOCIAÇÃO E ASSESSORIA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'RANKING GERAL FEMININO '!$B$5:$F$5</definedName>
    <definedName name="_xlnm._FilterDatabase" localSheetId="0" hidden="1">'RANKING GERAL MASCULINO'!$B$5:$F$5</definedName>
    <definedName name="atletas">#REF!</definedName>
    <definedName name="ATLETAS_FEDERADOS">'[1]atletas-federados-2016'!$1:$1048576</definedName>
    <definedName name="BASE_CAT">[2]BASE_CAT!$1:$1048576</definedName>
    <definedName name="BASE_GERAL">[2]BASE_GERAL!$1:$1048576</definedName>
    <definedName name="cadastro_atleta">#REF!</definedName>
    <definedName name="GARO_CAT">[2]GARO_CAT!$1:$1048576</definedName>
    <definedName name="GARO_GERAL">[2]GARO_GERAL!$1:$1048576</definedName>
    <definedName name="GPSUMMER_CAT">[2]GPSUMMER_CAT!$1:$1048576</definedName>
    <definedName name="GPSUMMER_GERAL">[2]GPSUMMER_GERAL!$1:$1048576</definedName>
    <definedName name="GPWINTER_CAT">[2]GPWINTER_CAT!$1:$1048576</definedName>
    <definedName name="GPWINTER_GERAL">[2]GPWINTER_GERAL!$1:$1048576</definedName>
    <definedName name="LOGO_GERAL">[2]LONGO_GERAL!$1:$1048576</definedName>
    <definedName name="LONGO_CAT">[2]LONGO_CAT!$1:$1048576</definedName>
    <definedName name="PRAIA_SONHO">[3]GPWINTER_CAT!$1:$1048576</definedName>
    <definedName name="rank_geral" localSheetId="2">'[2]RANKING GERAL MASCULINO'!$1:$1048576</definedName>
    <definedName name="rank_geral" localSheetId="1">'[2]RANKING GERAL MASCULINO'!$1:$1048576</definedName>
    <definedName name="rank_geral">'RANKING GERAL MASCULINO'!$1:$1048576</definedName>
    <definedName name="RANK_GERAL_F" localSheetId="2">'[2]RANKING GERAL FEMININO'!$1:$1048576</definedName>
    <definedName name="RANK_GERAL_F" localSheetId="1">'RANKING GERAL FEMININO '!$1:$1048576</definedName>
    <definedName name="RANK_GERAL_F">#REF!</definedName>
    <definedName name="Ranking_cat">'RANKING CATEGORIA 2017'!$1:$1048576</definedName>
    <definedName name="TEMPO_BIKE_LONGO">'[4]TEMPO CICLISMO'!$A$1:$B$65536</definedName>
    <definedName name="TEMPO_CHEGADA_LONGO">'[4]TEMPO CHEGADA'!$A$1:$B$65536</definedName>
    <definedName name="TEMPO_NATAÇÃO_LONGO">'[4]TEMPO NATAÇÃO'!$A$1:$B$65536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J177" i="5"/>
  <c r="I14" i="2"/>
  <c r="J298" i="5" l="1"/>
  <c r="J299" i="5"/>
  <c r="J14" i="5" l="1"/>
  <c r="J15" i="5"/>
  <c r="J16" i="5"/>
  <c r="J17" i="5"/>
  <c r="J18" i="5"/>
  <c r="J19" i="5"/>
  <c r="J20" i="5"/>
  <c r="J29" i="5"/>
  <c r="J30" i="5"/>
  <c r="J31" i="5"/>
  <c r="J32" i="5"/>
  <c r="J33" i="5"/>
  <c r="J34" i="5"/>
  <c r="J35" i="5"/>
  <c r="J36" i="5"/>
  <c r="J41" i="5"/>
  <c r="J42" i="5"/>
  <c r="J47" i="5"/>
  <c r="J48" i="5"/>
  <c r="J49" i="5"/>
  <c r="J50" i="5"/>
  <c r="J51" i="5"/>
  <c r="J55" i="5"/>
  <c r="J57" i="5"/>
  <c r="J58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8" i="5"/>
  <c r="J119" i="5"/>
  <c r="J121" i="5"/>
  <c r="J122" i="5"/>
  <c r="J120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6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4" i="5"/>
  <c r="J225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5" i="5"/>
  <c r="J256" i="5"/>
  <c r="J257" i="5"/>
  <c r="J258" i="5"/>
  <c r="J259" i="5"/>
  <c r="J260" i="5"/>
  <c r="J261" i="5"/>
  <c r="J262" i="5"/>
  <c r="J263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300" i="5"/>
  <c r="J301" i="5"/>
  <c r="J302" i="5"/>
  <c r="J303" i="5"/>
  <c r="J304" i="5"/>
  <c r="J309" i="5"/>
  <c r="J310" i="5"/>
  <c r="J311" i="5"/>
  <c r="J312" i="5"/>
  <c r="J313" i="5"/>
  <c r="J314" i="5"/>
  <c r="J315" i="5"/>
  <c r="J320" i="5"/>
  <c r="J321" i="5"/>
  <c r="J322" i="5"/>
  <c r="J331" i="5"/>
  <c r="J332" i="5"/>
  <c r="J333" i="5"/>
  <c r="J334" i="5"/>
  <c r="J335" i="5"/>
  <c r="J336" i="5"/>
  <c r="J337" i="5"/>
  <c r="J342" i="5"/>
  <c r="J341" i="5"/>
  <c r="J330" i="5"/>
  <c r="J319" i="5"/>
  <c r="J308" i="5"/>
  <c r="J293" i="5"/>
  <c r="J267" i="5"/>
  <c r="J254" i="5"/>
  <c r="J229" i="5"/>
  <c r="J223" i="5"/>
  <c r="J175" i="5"/>
  <c r="J159" i="5"/>
  <c r="J117" i="5"/>
  <c r="J90" i="5"/>
  <c r="J62" i="5"/>
  <c r="J56" i="5"/>
  <c r="J46" i="5"/>
  <c r="J40" i="5"/>
  <c r="J28" i="5"/>
  <c r="J13" i="5" l="1"/>
  <c r="F16" i="6" l="1"/>
  <c r="F7" i="6"/>
  <c r="F6" i="6"/>
  <c r="F8" i="6"/>
  <c r="F9" i="6"/>
  <c r="F19" i="6"/>
  <c r="F11" i="6"/>
  <c r="F12" i="6"/>
  <c r="F17" i="6"/>
  <c r="F22" i="6"/>
  <c r="F13" i="6"/>
  <c r="F23" i="6"/>
  <c r="F10" i="6"/>
  <c r="F24" i="6"/>
  <c r="F14" i="6"/>
  <c r="F15" i="6"/>
  <c r="F20" i="6"/>
  <c r="F21" i="6"/>
  <c r="F18" i="6"/>
</calcChain>
</file>

<file path=xl/sharedStrings.xml><?xml version="1.0" encoding="utf-8"?>
<sst xmlns="http://schemas.openxmlformats.org/spreadsheetml/2006/main" count="2364" uniqueCount="388">
  <si>
    <t xml:space="preserve">GERAL MASCULINA </t>
  </si>
  <si>
    <t>Nome</t>
  </si>
  <si>
    <t>Equipe</t>
  </si>
  <si>
    <t>Categoria</t>
  </si>
  <si>
    <t>GABRIEL MOREIRA DA SILVA</t>
  </si>
  <si>
    <t>14-15 M</t>
  </si>
  <si>
    <t>AUGUSTO LOPES GOMES</t>
  </si>
  <si>
    <t>20-24 M</t>
  </si>
  <si>
    <t>ALEXANDRE MOSER FACCIN</t>
  </si>
  <si>
    <t>25-29 M</t>
  </si>
  <si>
    <t>ASTERIO AGOSTINHO STOLF</t>
  </si>
  <si>
    <t>DIEGO DUNZER</t>
  </si>
  <si>
    <t>DIEGO HENSEL</t>
  </si>
  <si>
    <t>FELIPE DE OLIVEIRA MANENTE</t>
  </si>
  <si>
    <t>GLAUCIO KUPPAS</t>
  </si>
  <si>
    <t>GUILHERME FERREIRA PRATES</t>
  </si>
  <si>
    <t>GUSTAVO ARAUJO SANTOS</t>
  </si>
  <si>
    <t>GUSTAVO ARYELL CORREA</t>
  </si>
  <si>
    <t>IGOR GARCIA PERES</t>
  </si>
  <si>
    <t>JORGE HENRIQUE OHF</t>
  </si>
  <si>
    <t>LUIZ CARLOS KAMMERS JUNIOR</t>
  </si>
  <si>
    <t>ROBSON RAFAEL PASQUALI</t>
  </si>
  <si>
    <t>ROBSON ZANOTTI</t>
  </si>
  <si>
    <t>THALES SAMIR PITTOL MARTINI</t>
  </si>
  <si>
    <t>ALEXANDRE HENRIQUE KNOENER</t>
  </si>
  <si>
    <t>30-34 M</t>
  </si>
  <si>
    <t>ANDRIGO REGINATTO</t>
  </si>
  <si>
    <t>ARLAN SALVADOR</t>
  </si>
  <si>
    <t>BRUNO MENDONÇA BRUGGEMANN</t>
  </si>
  <si>
    <t>BRUNO PEREIRA MATHEUS</t>
  </si>
  <si>
    <t>CASSIO RODRIGUES DARELA</t>
  </si>
  <si>
    <t xml:space="preserve">EDILER CARDOSO GONÇALVES </t>
  </si>
  <si>
    <t>EDUARDO KLOTZ</t>
  </si>
  <si>
    <t>FELIPE SOUZA FARIAS</t>
  </si>
  <si>
    <t>FERNANDA GARCIA</t>
  </si>
  <si>
    <t>FERNANDO LUNARDELLI TOLDI</t>
  </si>
  <si>
    <t>FRANCISCO LUIZ VIANA NETO</t>
  </si>
  <si>
    <t>FRANCISCO MATIAS LECOT</t>
  </si>
  <si>
    <t>GIULIO VATH ZARPELLON</t>
  </si>
  <si>
    <t>HENRIQUE PEDRON GONCALVES</t>
  </si>
  <si>
    <t>JORGE LUÍS CAMARGO FONSECA-PARAATLETA</t>
  </si>
  <si>
    <t>JULIO CESAR DE BONA DE SOUSA</t>
  </si>
  <si>
    <t>LEONARDO ECCO</t>
  </si>
  <si>
    <t>LUCIANO DE OLIVEIRA PEREIRA</t>
  </si>
  <si>
    <t xml:space="preserve">LUIZ GUILHERME DE SABOYA LENZI </t>
  </si>
  <si>
    <t>MARIANA IZABEL BIZETTO PENATTI</t>
  </si>
  <si>
    <t>PEDRO HENRIQUE DE ALMEIDA RIBEIRO</t>
  </si>
  <si>
    <t>RODRIGO VIEIRA RAMOS</t>
  </si>
  <si>
    <t>RODRIGO ZANATTA PERUCCHI</t>
  </si>
  <si>
    <t xml:space="preserve">THIAGO DÁRIO VINHAL </t>
  </si>
  <si>
    <t>ANDERSON AGENOR SANTOS</t>
  </si>
  <si>
    <t>35-39 M</t>
  </si>
  <si>
    <t>ANDERSON OLIVEIRA LEITE</t>
  </si>
  <si>
    <t>ANDRE CHIMINELLI PUHLMANN</t>
  </si>
  <si>
    <t>ANDRIGO JOSE BEBER</t>
  </si>
  <si>
    <t>DANIEL ALVES BRASIL</t>
  </si>
  <si>
    <t>DANIEL DE OLIVEIRA RODRIGUES</t>
  </si>
  <si>
    <t>DAVI ANGELO BARILI</t>
  </si>
  <si>
    <t>DOUGLAS WINTER</t>
  </si>
  <si>
    <t>EDILSON JOSÉ CASAGRANDE FILHO</t>
  </si>
  <si>
    <t>ELTON EDUARDO SILVESTRE STEIL</t>
  </si>
  <si>
    <t>FRANCISCO REFOSCO NUNES</t>
  </si>
  <si>
    <t>JACKSON ALFREDO MANZKE</t>
  </si>
  <si>
    <t>JACKSON LUIZ KAMMERS</t>
  </si>
  <si>
    <t>LUIZ PAULO RODRIGUES DA SILVA</t>
  </si>
  <si>
    <t>MARCOS CORREA VIEIRA</t>
  </si>
  <si>
    <t>MARIO CESAR BUGMANN JUNIOR</t>
  </si>
  <si>
    <t>MAYCON SANTANA DE OLIVEIRA LINK</t>
  </si>
  <si>
    <t>OTTO LUIZ KELLER BONALDO FILHO</t>
  </si>
  <si>
    <t>RAFAEL CANUTO DE SOUZA</t>
  </si>
  <si>
    <t>RAFAEL FAUSEL</t>
  </si>
  <si>
    <t xml:space="preserve">RODRIGO RAFAEL DOS SANTOS </t>
  </si>
  <si>
    <t>SIDNEY KRUSCINSKI</t>
  </si>
  <si>
    <t>WILLIAM MILANI LEONARDI</t>
  </si>
  <si>
    <t>ALEXANDRE DO AMARAL GROELER</t>
  </si>
  <si>
    <t>40-44 M</t>
  </si>
  <si>
    <t>ALEXANDRE LESCHINSKI</t>
  </si>
  <si>
    <t>DÉCIO PRATES DE ALBUQUERQUE</t>
  </si>
  <si>
    <t>EDSON MURILO MAESTRI</t>
  </si>
  <si>
    <t>EMERSON BERNARDES</t>
  </si>
  <si>
    <t>JEAN CARLO CORREA GOMES</t>
  </si>
  <si>
    <t>JEAN CARLO VON DER HAYDE</t>
  </si>
  <si>
    <t>JULLIANO CLASEN KREMER</t>
  </si>
  <si>
    <t>PAULO ROBERTO DE OLIVEIRA MENDES</t>
  </si>
  <si>
    <t>RAFAEL FERREIRA</t>
  </si>
  <si>
    <t>RUY HUMBERTO P. DIECKMANN FILHO</t>
  </si>
  <si>
    <t>SERGIO LUIS DIAS</t>
  </si>
  <si>
    <t>ADRIANO FRANCISCO SKOVRONSKI</t>
  </si>
  <si>
    <t>45-49 M</t>
  </si>
  <si>
    <t>CARLOS TRAUTWEIN BERGAMASCHI</t>
  </si>
  <si>
    <t>CHRISTIANO VASCONCELLOS MOREIRA</t>
  </si>
  <si>
    <t>DANTON SPOHR CORREA</t>
  </si>
  <si>
    <t>FABIO ROBERTO KUHN FARIAS</t>
  </si>
  <si>
    <t>FERNANDO LUIZ PINHEIRO GUIMARÃES</t>
  </si>
  <si>
    <t>FERNANDO SERRA GOMES DA SILVA</t>
  </si>
  <si>
    <t>GILSON JOBER FACHINI</t>
  </si>
  <si>
    <t>MARCELO FERREIRA</t>
  </si>
  <si>
    <t>MARCIANO APARECIDO ALVES</t>
  </si>
  <si>
    <t>IVENS FRISCHKNECHT</t>
  </si>
  <si>
    <t>50-54 M</t>
  </si>
  <si>
    <t>LUIS FERNANDO MORAN DE OLIVEIRA</t>
  </si>
  <si>
    <t>ROBERTO MELO DE LEMOS</t>
  </si>
  <si>
    <t>FREDY FICHT</t>
  </si>
  <si>
    <t>55-59 M</t>
  </si>
  <si>
    <t>GIOVANNI ORSELLI GOMES</t>
  </si>
  <si>
    <t>JOSE AMERICO DOS SANTOS ROSA</t>
  </si>
  <si>
    <t>LUIZ HENRIQUE KOCH</t>
  </si>
  <si>
    <t>MAURICIO KEPPEN</t>
  </si>
  <si>
    <t>SANDRO LUCIANO BERNARDONI</t>
  </si>
  <si>
    <t>ARTHUR EMILIO DELVIZIO CHAUDON</t>
  </si>
  <si>
    <t>60-64 M</t>
  </si>
  <si>
    <t>CARLOS GERSON CASTANHO</t>
  </si>
  <si>
    <t>PAULO ROBERTO SCHULTE DA SILVA</t>
  </si>
  <si>
    <t>JULIANO FERRÃO DOS SANTOS</t>
  </si>
  <si>
    <t>LUIZ FRANCISCO DE PAIVA FERREIRA</t>
  </si>
  <si>
    <t>MATHEUS GHIGGI DOS SANTOS</t>
  </si>
  <si>
    <t>EDMILSON PEREIRA</t>
  </si>
  <si>
    <t xml:space="preserve">RICELLI RICARDO CUNHA </t>
  </si>
  <si>
    <t>FILIPE NETTO CIRELLI</t>
  </si>
  <si>
    <t>FREDERICO MONTEIRO DA SILVA</t>
  </si>
  <si>
    <t>GUILHERME GARCIA CUNHA</t>
  </si>
  <si>
    <t>NATAN MACEDO DOS SANTOS</t>
  </si>
  <si>
    <t>TRIAL | FME BALNEÁRIO CAMBORIÚ | CPH</t>
  </si>
  <si>
    <t>16-19 M</t>
  </si>
  <si>
    <t>CHARLES COSTA BORGES LIMA</t>
  </si>
  <si>
    <t>YAGO RODRIGUES SANTOS ALVES</t>
  </si>
  <si>
    <t>SANTIAGO ALVAREZ DE TOLEDO MENDONÇA</t>
  </si>
  <si>
    <t>IVAN RAZEIRA</t>
  </si>
  <si>
    <t>JOAO GUILHERME FONSECA DE MELO</t>
  </si>
  <si>
    <t>LEONARDO PEREIRA</t>
  </si>
  <si>
    <t>ARTUR BARCELOS HENRIQUE</t>
  </si>
  <si>
    <t>FERNANDO FERREIRA DO COUTO</t>
  </si>
  <si>
    <t>GUSTAVO RINCAWESKI</t>
  </si>
  <si>
    <t>RAFAEL VITOR PINA PEREIRA</t>
  </si>
  <si>
    <t>GUILHERME DA SILVA GROSSO</t>
  </si>
  <si>
    <t>JULIAN NEYLOR INOCENTE</t>
  </si>
  <si>
    <t>RICARDO MOISES CARDOSO DA SILVA</t>
  </si>
  <si>
    <t>CLEBER JOSÉ DOS SANTOS JUNIOR</t>
  </si>
  <si>
    <t>VALTER LILLER NETO</t>
  </si>
  <si>
    <t>LEONARDO MARQUARDT BIBOW</t>
  </si>
  <si>
    <t>FELIPE DE TOLEDO MARINO</t>
  </si>
  <si>
    <t>GABRIEL PAIVA HERMANN</t>
  </si>
  <si>
    <t xml:space="preserve">SANDRO GAYNETT DE BARROS </t>
  </si>
  <si>
    <t>ANDRÉ VENTURI PEREIRA</t>
  </si>
  <si>
    <t>MAURO ANDRÉ PAGLIOSA</t>
  </si>
  <si>
    <t>ADRIANO SPIES NOGUEZ</t>
  </si>
  <si>
    <t>VICTOR SOARES DOS SANTOS</t>
  </si>
  <si>
    <t>JAIR OSS EMER</t>
  </si>
  <si>
    <t>RENAN ALFONSO CEREZER</t>
  </si>
  <si>
    <t>JAILSON FLORES</t>
  </si>
  <si>
    <t>MAURO CAMPOS MATOS</t>
  </si>
  <si>
    <t>JORGE GUSTAVO FERNANDEZ IZQUIERDO</t>
  </si>
  <si>
    <t>GILEAD ALVES MAURICIO</t>
  </si>
  <si>
    <t>EURICO ANTONIO MENDES</t>
  </si>
  <si>
    <t>RENATO CARLOS DE ANDRADE</t>
  </si>
  <si>
    <t>RAFAEL CAVALER GARCIA</t>
  </si>
  <si>
    <t>EVERTON LUIZ ADRIANO</t>
  </si>
  <si>
    <t>CARLOS ANTONIO MENEGAZZO ARAUJO</t>
  </si>
  <si>
    <t>FELIPE QUINTES STEINER</t>
  </si>
  <si>
    <t>VALMIR ROBERTO MARTINS JUNIOR</t>
  </si>
  <si>
    <t>JACSON RABELLO NATAL</t>
  </si>
  <si>
    <t>NORTON LEAL BORGES</t>
  </si>
  <si>
    <t>JOÃO HIPÓLITO ALVES GARCEZ</t>
  </si>
  <si>
    <t>HARIEL PETRY PITZ</t>
  </si>
  <si>
    <t>DIMITRI CAMPANA</t>
  </si>
  <si>
    <t>HUMBERTO ZAPPELINI FILHO</t>
  </si>
  <si>
    <t>CHARLES ALBANI DADAM</t>
  </si>
  <si>
    <t>MARCUS VINICIUS CUNHA DOS SANTOS</t>
  </si>
  <si>
    <t>FILIPE MANOEL NAZARIO</t>
  </si>
  <si>
    <t>FERNANDO ANTONIO MARINHO</t>
  </si>
  <si>
    <t>CLEBER DELL'AGNOLO SOARES</t>
  </si>
  <si>
    <t>RAMON MONTEIRO MACEDO DOS PASSOS</t>
  </si>
  <si>
    <t>MTB M</t>
  </si>
  <si>
    <t>CASSIUS REBELATTO</t>
  </si>
  <si>
    <t>MARCO AURELIO SENS DA SILVA</t>
  </si>
  <si>
    <t>EURICO D'AQUILA</t>
  </si>
  <si>
    <t>GUSTAVO FRIOL BENTO</t>
  </si>
  <si>
    <t>LUCAS IAGO FRATONI MENDES</t>
  </si>
  <si>
    <t>LUIZ GUSTAVO STRELOW MACHADO</t>
  </si>
  <si>
    <t>NICOLAS FERNANDES</t>
  </si>
  <si>
    <t>DAVI CORRêA FERNANDES</t>
  </si>
  <si>
    <t>GUILHERME DÁVILA REIS BARROSO</t>
  </si>
  <si>
    <t>PEDRO HENRIQUE QUINT DOS SANTOS</t>
  </si>
  <si>
    <t>VINICIUS QUINT DOS SANTOS VIANA</t>
  </si>
  <si>
    <t>ROGERIO ANTONIO SCHMITT JUNIOR</t>
  </si>
  <si>
    <t>EDUARDO AUGUSTO DE OLIVEIRA VIEIRA</t>
  </si>
  <si>
    <t>GUILHERME SANTOS DE OLIVIERA</t>
  </si>
  <si>
    <t>ANDRE FILLIPE POKREVIESKI</t>
  </si>
  <si>
    <t>DOUGLAS FOSSATTI</t>
  </si>
  <si>
    <t>EMERSON ANCINI</t>
  </si>
  <si>
    <t>FABIO AUGUSTO TIELLET</t>
  </si>
  <si>
    <t>FILIPE REZENDES COLOMBO</t>
  </si>
  <si>
    <t>GUSTAVO PASINATTO MIRANDOLI</t>
  </si>
  <si>
    <t>ANDRE AGOSTINI MORENO</t>
  </si>
  <si>
    <t>ARLEY ANSELMO JUNIOR</t>
  </si>
  <si>
    <t>GABRIEL MONTEIRO PEREIRA</t>
  </si>
  <si>
    <t xml:space="preserve">JAIRO HÉLIO DE SOUZA FILHO </t>
  </si>
  <si>
    <t>JOÃO LUIS MARTINS AMORIM</t>
  </si>
  <si>
    <t>JULIANO JACIR SALVADORI</t>
  </si>
  <si>
    <t>RAFAEL PERUCHI ZANATTA</t>
  </si>
  <si>
    <t>ROGER RAINOLDO RADUENZ</t>
  </si>
  <si>
    <t>TIAGO MARCELINO GOMES</t>
  </si>
  <si>
    <t>YAN HUSADEL LEDUC</t>
  </si>
  <si>
    <t>EDUARDO VOLPATO DE LIMA</t>
  </si>
  <si>
    <t>ODILON DE SOUZA JÚNIOR</t>
  </si>
  <si>
    <t>RENE FLORIANO AMANDIO</t>
  </si>
  <si>
    <t>RODRIGO OTÁVIO JOHANNSEN MULLER</t>
  </si>
  <si>
    <t>CARLO ANTONIO ZANICHELLI</t>
  </si>
  <si>
    <t>LUCIANO PASCHOETO</t>
  </si>
  <si>
    <t>MARCELO MAJOROS DOMINGUEZ</t>
  </si>
  <si>
    <t>UBIRATAN DE ANDRADE JúNIOR</t>
  </si>
  <si>
    <t>VITOR MARCIO WLADYKA</t>
  </si>
  <si>
    <t>ANDRE LUCIANO ERN</t>
  </si>
  <si>
    <t>JOSÉ ROBERTO CAFFARATE PAPALEO</t>
  </si>
  <si>
    <t>VALMOR RAIMUNDO MACHADO JUNIOR</t>
  </si>
  <si>
    <t>EDUARDO GONZAGA ROCHA</t>
  </si>
  <si>
    <t>WALDEMARO JOSE FERREIRA</t>
  </si>
  <si>
    <t>ROBERTO WEINGARTNER</t>
  </si>
  <si>
    <t>ANDRÉ LUIZ DA SILVA</t>
  </si>
  <si>
    <t xml:space="preserve">ISABELA FONSECA BECKER </t>
  </si>
  <si>
    <t>14-15 F</t>
  </si>
  <si>
    <t>MARIA VITÓRIA JOÃO BRESCIANI</t>
  </si>
  <si>
    <t>Barbara Juliana dos santos</t>
  </si>
  <si>
    <t>16-19 F</t>
  </si>
  <si>
    <t>DJENYFER ARNOLD</t>
  </si>
  <si>
    <t>20-24 F</t>
  </si>
  <si>
    <t>NATHALIA SOUZA BARROS DE MELO</t>
  </si>
  <si>
    <t>TAYNARA BONETTI DA SILVEIRA</t>
  </si>
  <si>
    <t>AMANDA PANISSON BENAZZI</t>
  </si>
  <si>
    <t>25-29 F</t>
  </si>
  <si>
    <t>CAROLINA DE LIMA FURRIELA PEREIRA</t>
  </si>
  <si>
    <t>JULIA KRUGER ROMARIZ</t>
  </si>
  <si>
    <t>MARCELA BALDISSERA</t>
  </si>
  <si>
    <t>ALESSANDRA ROCIO DE CARVALHO</t>
  </si>
  <si>
    <t>30-34 F</t>
  </si>
  <si>
    <t>ANA LIDIA DOS SANTOS BORBA</t>
  </si>
  <si>
    <t>ANA PAULA DE MATOS</t>
  </si>
  <si>
    <t>ANDRÉIA ROSSINI</t>
  </si>
  <si>
    <t>BRUNA SAGLIETTI MAHN</t>
  </si>
  <si>
    <t>CAMILA RIBEIRO ERN LEDUC</t>
  </si>
  <si>
    <t>CAROLINE FONSECA ZANDONÁ KRIEGER</t>
  </si>
  <si>
    <t>ELOISA MEYER</t>
  </si>
  <si>
    <t>FERNANDA RAMOS PORTELLI MAGALHAES</t>
  </si>
  <si>
    <t>GISEL ANDREA LONCOMAM PERALTA</t>
  </si>
  <si>
    <t>GREICE CADORIN LEANDRO</t>
  </si>
  <si>
    <t>HELIANA YAEL SAAVEDRA</t>
  </si>
  <si>
    <t>JAMILE FREIRE MENEGHEL</t>
  </si>
  <si>
    <t>JULIANA BERTOLDI RAYMUNDI</t>
  </si>
  <si>
    <t>LARISSA CAROLINA BAUER KOERICH</t>
  </si>
  <si>
    <t>LETICIA CURBANI</t>
  </si>
  <si>
    <t>LETICIA DORILDA FRITZ</t>
  </si>
  <si>
    <t>LOUISE ELISABETH TESKE</t>
  </si>
  <si>
    <t>MARIA FERNANDA MACHADO DELL'ACQUA</t>
  </si>
  <si>
    <t>MARIANA BORGES DE ANDRADE</t>
  </si>
  <si>
    <t>NATALIA CALLIARI</t>
  </si>
  <si>
    <t>Pâmela Nascimento de Oliveira</t>
  </si>
  <si>
    <t>RENATA MARIA JAQUE CANDEL</t>
  </si>
  <si>
    <t>SYLVIA KREUGER</t>
  </si>
  <si>
    <t>CAROLINA CARNEIRO BOEIRA</t>
  </si>
  <si>
    <t>35-39 F</t>
  </si>
  <si>
    <t>ELINAI DOS SANTOS FREITAS SCHUTZ</t>
  </si>
  <si>
    <t>FABIANA LEAL</t>
  </si>
  <si>
    <t>FERNANDA ROBERTA FARIA VON DER HAYDE</t>
  </si>
  <si>
    <t>GISELE RODRIGUES BERTUCCI</t>
  </si>
  <si>
    <t>ISIS PAZ PORTINHO</t>
  </si>
  <si>
    <t>JULIANA SÁ DE SOUZA</t>
  </si>
  <si>
    <t>JULIANA SWYTKA GHEM</t>
  </si>
  <si>
    <t>MARIANE KLANN</t>
  </si>
  <si>
    <t>MICHELE MARIA PAULI TIELLET</t>
  </si>
  <si>
    <t>PRISCILA DE FATIMA GONÇALVES</t>
  </si>
  <si>
    <t>RAFAELA RADAVELLI</t>
  </si>
  <si>
    <t>THAISA ROSA MENEZES</t>
  </si>
  <si>
    <t>FRANCINE DOTY CAMPOY</t>
  </si>
  <si>
    <t>40-44 F</t>
  </si>
  <si>
    <t>JUANITA CARVALHO AGOSTINI</t>
  </si>
  <si>
    <t>EDITH GONDIN</t>
  </si>
  <si>
    <t>45-49 F</t>
  </si>
  <si>
    <t>LAURILAN GONçALVES DE SOUZA</t>
  </si>
  <si>
    <t>LUCIMARA MARIA AGGIO D'AQUILA</t>
  </si>
  <si>
    <t>MARCIA AMARO MARQUES DE ALMEIDA</t>
  </si>
  <si>
    <t>MÁRCIA CHRISTINA MARTINS DA SILVA DE MAGALHÃES</t>
  </si>
  <si>
    <t>MARTINA VASCONCELLOS</t>
  </si>
  <si>
    <t>PATRICIA PRIM INÁCIO</t>
  </si>
  <si>
    <t>ROSANE CALDEIRA</t>
  </si>
  <si>
    <t xml:space="preserve">ROSIANE CRISTINA BOLONHEZI </t>
  </si>
  <si>
    <t>SOLANGE BENZ</t>
  </si>
  <si>
    <t>50-54 F</t>
  </si>
  <si>
    <t>VALÉRIA MENEZES ROSATI</t>
  </si>
  <si>
    <t>ALICE MARIA DA NOVA FERNANDEZ</t>
  </si>
  <si>
    <t>CATEGORIA 14-15 F</t>
  </si>
  <si>
    <t>ADTRISC | ESCOLINHA DE TRIATHLON | UNLIMITED</t>
  </si>
  <si>
    <t>ADTRISC | TIME</t>
  </si>
  <si>
    <t>CATEGORIA 14-15 M</t>
  </si>
  <si>
    <t>AITRI</t>
  </si>
  <si>
    <t>CATEGORIA 16-19 F</t>
  </si>
  <si>
    <t>CATEGORIA 16-19 M</t>
  </si>
  <si>
    <t>TRIAL | FME BALNEÁRIO CAMBORIÚ</t>
  </si>
  <si>
    <t>ATRIJOI</t>
  </si>
  <si>
    <t>TRIAL</t>
  </si>
  <si>
    <t>AITRI | FME ITAJAÍ</t>
  </si>
  <si>
    <t>CATEGORIA 20-24 F</t>
  </si>
  <si>
    <t>ADTRISC | JUSTRUN</t>
  </si>
  <si>
    <t>ABTRI</t>
  </si>
  <si>
    <t>ADTRISC</t>
  </si>
  <si>
    <t>CATEGORIA 20-24 M</t>
  </si>
  <si>
    <t>ATC</t>
  </si>
  <si>
    <t xml:space="preserve">S.R. MAMPITUBA </t>
  </si>
  <si>
    <t>CATEGORIA 25-29 F</t>
  </si>
  <si>
    <t>ADTRISC | FME SÃO JOSÉ</t>
  </si>
  <si>
    <t>CATEGORIA 25-29 M</t>
  </si>
  <si>
    <t>ASBENTRI</t>
  </si>
  <si>
    <t>ATC | NEW PACE</t>
  </si>
  <si>
    <t>ATC | IRONMIND</t>
  </si>
  <si>
    <t>CATEGORIA 30-34 F</t>
  </si>
  <si>
    <t>ATC | JUST RUN</t>
  </si>
  <si>
    <t>CATEGORIA 30-34 M</t>
  </si>
  <si>
    <t>TRIAL | CPH | COMPRESSPORT</t>
  </si>
  <si>
    <t>ATRIJAR</t>
  </si>
  <si>
    <t>CATEGORIA 35-39 F</t>
  </si>
  <si>
    <t>ATC | GPA</t>
  </si>
  <si>
    <t>TRIAL | FME BALNEÁRIO CAMBORIÚ | BEM NATURAL</t>
  </si>
  <si>
    <t>CATEGORIA 35-39 M</t>
  </si>
  <si>
    <t>ATRIJOI | CIA DA CORRIDA</t>
  </si>
  <si>
    <t xml:space="preserve">ATRIJUR </t>
  </si>
  <si>
    <t>CATEGORIA 40-44 F</t>
  </si>
  <si>
    <t>ATC | TIME</t>
  </si>
  <si>
    <t>CATEGORIA 40-44 M</t>
  </si>
  <si>
    <t>ATGF</t>
  </si>
  <si>
    <t>CATEGORIA 45-49 F</t>
  </si>
  <si>
    <t>CATEGORIA 45-49 M</t>
  </si>
  <si>
    <t>CATEGORIA 50-54 F</t>
  </si>
  <si>
    <t>CATEGORIA 50-54 M</t>
  </si>
  <si>
    <t>CATEGORIA 55-59 M</t>
  </si>
  <si>
    <t>ATRIBRUSQUE</t>
  </si>
  <si>
    <t>CATEGORIA 60-64 M</t>
  </si>
  <si>
    <t>MILITAR F</t>
  </si>
  <si>
    <t>MILITAR M</t>
  </si>
  <si>
    <t>ATVO</t>
  </si>
  <si>
    <t>ATRIJUR | SPRINT</t>
  </si>
  <si>
    <t>RANKING CAMPEONATO CATARINENSE DE TRIATHLON 2017</t>
  </si>
  <si>
    <t>REALIZAÇÃO: FETRISC</t>
  </si>
  <si>
    <t>ELABORADO POR: ÂNGELO LUIZ BRÜGGEMANN</t>
  </si>
  <si>
    <t>ATC|IRONMIND</t>
  </si>
  <si>
    <t>ATC|TIME</t>
  </si>
  <si>
    <t>ATC|NEWPACE</t>
  </si>
  <si>
    <t>ATC|GPA</t>
  </si>
  <si>
    <t>ATC|JUSTRUN</t>
  </si>
  <si>
    <t>ATC|SPRINT</t>
  </si>
  <si>
    <t>ATRIJUR</t>
  </si>
  <si>
    <t>S.R.MAMPITUBA</t>
  </si>
  <si>
    <t>GAROPABA</t>
  </si>
  <si>
    <t>JURERÊ</t>
  </si>
  <si>
    <t>PENHA</t>
  </si>
  <si>
    <t>TOTAL</t>
  </si>
  <si>
    <t>GABRIEL DA ROSA MANOEL</t>
  </si>
  <si>
    <t>SRMAMPITUBA</t>
  </si>
  <si>
    <t>TRIAL|CPH</t>
  </si>
  <si>
    <t>RODOLFO DORNELAS</t>
  </si>
  <si>
    <t xml:space="preserve">GIANFRANCO POLI </t>
  </si>
  <si>
    <t>ANTON FERNANDEZ RUANOVA</t>
  </si>
  <si>
    <t>SR MAMPITUBA</t>
  </si>
  <si>
    <t>SIDICLEI HENRIQUE DA SILVA</t>
  </si>
  <si>
    <t>ANA CRISTINA CAMARGO IELO ZEMELLA MARTINS DE OLIVEIRA.</t>
  </si>
  <si>
    <t>Alfredo Von Knoublauch</t>
  </si>
  <si>
    <t xml:space="preserve">Marcio Pereira Hetzel </t>
  </si>
  <si>
    <t>MILITAR</t>
  </si>
  <si>
    <t>MARCELO BATISTA LIMA</t>
  </si>
  <si>
    <t>ARTHUR ROSSI</t>
  </si>
  <si>
    <t>INFANTIL M</t>
  </si>
  <si>
    <t>CLARA MARTINS DA SILVA</t>
  </si>
  <si>
    <t>ENZO COELHO BOTELHO</t>
  </si>
  <si>
    <t>JOAO HENRIQUE DREYER MARINHO</t>
  </si>
  <si>
    <t>PARA M</t>
  </si>
  <si>
    <t>LETICIA DREYER MARINHO</t>
  </si>
  <si>
    <t>INFANTIL F</t>
  </si>
  <si>
    <t>MARIA RITA PADILHA</t>
  </si>
  <si>
    <t>YASMIN DE CAMARGO MARTINS</t>
  </si>
  <si>
    <t>PARA F</t>
  </si>
  <si>
    <t>PRAIA DO SONHO</t>
  </si>
  <si>
    <t>PRAIA SO SONHO</t>
  </si>
  <si>
    <t>JAILSON PEREIRA</t>
  </si>
  <si>
    <t>#</t>
  </si>
  <si>
    <t>Nome2</t>
  </si>
  <si>
    <t>GERAL FEMININA</t>
  </si>
  <si>
    <t>NC</t>
  </si>
  <si>
    <t>*</t>
  </si>
  <si>
    <t>G</t>
  </si>
  <si>
    <t>ADTRISC | NEWPACE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</si>
</sst>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2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6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/>
    <xf numFmtId="0" fontId="11" fillId="3" borderId="0" xfId="0" applyFont="1" applyFill="1" applyAlignment="1">
      <alignment vertical="center"/>
    </xf>
    <xf numFmtId="0" fontId="14" fillId="0" borderId="0" xfId="0" applyFont="1"/>
    <xf numFmtId="0" fontId="0" fillId="0" borderId="0" xfId="0" applyFill="1"/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Border="1"/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1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1" fillId="0" borderId="0" xfId="0" applyFont="1"/>
    <xf numFmtId="0" fontId="11" fillId="0" borderId="2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4">
    <cellStyle name="Excel Built-in Normal" xfId="2"/>
    <cellStyle name="Normal" xfId="0" builtinId="0"/>
    <cellStyle name="Normal 2" xfId="1"/>
    <cellStyle name="Normal 2 2" xfId="3"/>
  </cellStyles>
  <dxfs count="302"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border outline="0">
        <right style="thin">
          <color theme="1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border outline="0">
        <right style="thin">
          <color theme="1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RANKING%202017%20-%20ARQUIVO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%202017%20-%20ARQUIVO%20TRABALHO%20TRIATHL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K4">
            <v>100</v>
          </cell>
        </row>
        <row r="5">
          <cell r="A5" t="str">
            <v>14-15 F</v>
          </cell>
          <cell r="B5">
            <v>0</v>
          </cell>
          <cell r="C5">
            <v>0</v>
          </cell>
          <cell r="K5">
            <v>90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K6">
            <v>82</v>
          </cell>
        </row>
        <row r="7">
          <cell r="A7" t="str">
            <v>MARIA VITÓRIA JOÃO BRESCIANI</v>
          </cell>
          <cell r="B7" t="str">
            <v>ADTRISC | ESCOLINHA DE TRIATHLON | UNLIMITED</v>
          </cell>
          <cell r="C7" t="str">
            <v>14-15 F</v>
          </cell>
          <cell r="D7">
            <v>100</v>
          </cell>
          <cell r="K7">
            <v>75</v>
          </cell>
        </row>
        <row r="8">
          <cell r="A8" t="str">
            <v xml:space="preserve">ISABELA FONSECA BECKER </v>
          </cell>
          <cell r="B8" t="str">
            <v>ADTRISC | TRIKIDSPORTS</v>
          </cell>
          <cell r="C8" t="str">
            <v>14-15 F</v>
          </cell>
          <cell r="D8">
            <v>90</v>
          </cell>
          <cell r="K8">
            <v>69</v>
          </cell>
        </row>
        <row r="9">
          <cell r="A9">
            <v>0</v>
          </cell>
          <cell r="B9">
            <v>0</v>
          </cell>
          <cell r="C9">
            <v>0</v>
          </cell>
          <cell r="K9">
            <v>64</v>
          </cell>
        </row>
        <row r="10">
          <cell r="A10" t="str">
            <v>14-15 M</v>
          </cell>
          <cell r="B10">
            <v>0</v>
          </cell>
          <cell r="C10">
            <v>0</v>
          </cell>
          <cell r="K10">
            <v>60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K11">
            <v>57</v>
          </cell>
        </row>
        <row r="12">
          <cell r="A12" t="str">
            <v>FILIPE MANOEL NAZARIO</v>
          </cell>
          <cell r="B12" t="str">
            <v>AITRI</v>
          </cell>
          <cell r="C12" t="str">
            <v>14-15 M</v>
          </cell>
          <cell r="D12">
            <v>100</v>
          </cell>
          <cell r="K12">
            <v>54</v>
          </cell>
        </row>
        <row r="13">
          <cell r="A13" t="str">
            <v>NICOLAS FERNANDES</v>
          </cell>
          <cell r="B13" t="str">
            <v>ADTRISC | ESCOLINHA DE TRIATHLON | UNLIMITED</v>
          </cell>
          <cell r="C13" t="str">
            <v>14-15 M</v>
          </cell>
          <cell r="D13">
            <v>90</v>
          </cell>
          <cell r="K13">
            <v>52</v>
          </cell>
        </row>
        <row r="14">
          <cell r="A14" t="str">
            <v>LUCAS IAGO FRATONI MENDES</v>
          </cell>
          <cell r="B14" t="str">
            <v>ADTRISC | ESCOLINHA DE TRIATHLON | UNLIMITED</v>
          </cell>
          <cell r="C14" t="str">
            <v>14-15 M</v>
          </cell>
          <cell r="D14">
            <v>82</v>
          </cell>
          <cell r="K14">
            <v>50</v>
          </cell>
        </row>
        <row r="15">
          <cell r="A15" t="str">
            <v>GUSTAVO FRIOL BENTO</v>
          </cell>
          <cell r="B15" t="str">
            <v>ADTRISC | ESCOLINHA DE TRIATHLON | UNLIMITED</v>
          </cell>
          <cell r="C15" t="str">
            <v>14-15 M</v>
          </cell>
          <cell r="D15">
            <v>75</v>
          </cell>
          <cell r="K15">
            <v>49</v>
          </cell>
        </row>
        <row r="16">
          <cell r="A16" t="str">
            <v>EURICO D'AQUILA</v>
          </cell>
          <cell r="B16" t="str">
            <v>ADTRISC | ESCOLINHA DE TRIATHLON | UNLIMITED</v>
          </cell>
          <cell r="C16" t="str">
            <v>14-15 M</v>
          </cell>
          <cell r="D16">
            <v>69</v>
          </cell>
          <cell r="K16">
            <v>48</v>
          </cell>
        </row>
        <row r="17">
          <cell r="A17" t="str">
            <v>LUIZ GUSTAVO STRELOW MACHADO</v>
          </cell>
          <cell r="B17" t="str">
            <v>ADTRISC | ESCOLINHA DE TRIATHLON | UNLIMITED</v>
          </cell>
          <cell r="C17" t="str">
            <v>14-15 M</v>
          </cell>
          <cell r="D17">
            <v>64</v>
          </cell>
          <cell r="K17">
            <v>47</v>
          </cell>
        </row>
        <row r="18">
          <cell r="A18">
            <v>0</v>
          </cell>
          <cell r="B18">
            <v>0</v>
          </cell>
          <cell r="C18">
            <v>0</v>
          </cell>
          <cell r="K18">
            <v>46</v>
          </cell>
        </row>
        <row r="19">
          <cell r="A19" t="str">
            <v>16-17 M</v>
          </cell>
          <cell r="B19">
            <v>0</v>
          </cell>
          <cell r="C19">
            <v>0</v>
          </cell>
          <cell r="K19">
            <v>45</v>
          </cell>
        </row>
        <row r="20">
          <cell r="A20" t="str">
            <v>Nome</v>
          </cell>
          <cell r="B20" t="str">
            <v>Equipe</v>
          </cell>
          <cell r="C20" t="str">
            <v>Categoria</v>
          </cell>
          <cell r="K20">
            <v>44</v>
          </cell>
        </row>
        <row r="21">
          <cell r="A21" t="str">
            <v>VICTOR SOARES DOS SANTOS</v>
          </cell>
          <cell r="B21" t="str">
            <v>ADTRISC | ESCOLINHA DE TRIATHLON | UNLIMITED</v>
          </cell>
          <cell r="C21" t="str">
            <v>16-17 M</v>
          </cell>
          <cell r="D21">
            <v>100</v>
          </cell>
          <cell r="K21">
            <v>43</v>
          </cell>
        </row>
        <row r="22">
          <cell r="A22" t="str">
            <v>NORTON LEAL BORGES</v>
          </cell>
          <cell r="B22" t="str">
            <v>TRIAL</v>
          </cell>
          <cell r="C22" t="str">
            <v>16-17 M</v>
          </cell>
          <cell r="D22">
            <v>90</v>
          </cell>
          <cell r="K22">
            <v>42</v>
          </cell>
        </row>
        <row r="23">
          <cell r="A23" t="str">
            <v>VINICIUS QUINT DOS SANTOS VIANA</v>
          </cell>
          <cell r="B23" t="str">
            <v>ADTRISC | ESCOLINHA DE TRIATHLON | UNLIMITED</v>
          </cell>
          <cell r="C23" t="str">
            <v>16-17 M</v>
          </cell>
          <cell r="D23">
            <v>82</v>
          </cell>
        </row>
        <row r="24">
          <cell r="A24" t="str">
            <v>PEDRO HENRIQUE QUINT DOS SANTOS</v>
          </cell>
          <cell r="B24" t="str">
            <v>ADTRISC | ESCOLINHA DE TRIATHLON | UNLIMITED</v>
          </cell>
          <cell r="C24" t="str">
            <v>16-17 M</v>
          </cell>
          <cell r="D24">
            <v>75</v>
          </cell>
        </row>
        <row r="25">
          <cell r="A25" t="str">
            <v>GUILHERME DÁVILA REIS BARROSO</v>
          </cell>
          <cell r="B25" t="str">
            <v>AITRI | FME ITAJAÍ</v>
          </cell>
          <cell r="C25" t="str">
            <v>16-17 M</v>
          </cell>
          <cell r="D25">
            <v>69</v>
          </cell>
        </row>
        <row r="26">
          <cell r="A26" t="str">
            <v>DAVI CORRÊA FERNANDES</v>
          </cell>
          <cell r="B26" t="str">
            <v>AITRI | FME ITAJAÍ</v>
          </cell>
          <cell r="C26" t="str">
            <v>16-17 M</v>
          </cell>
          <cell r="D26">
            <v>64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18-19 M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Nome</v>
          </cell>
          <cell r="B29" t="str">
            <v>Equipe</v>
          </cell>
          <cell r="C29" t="str">
            <v>Categoria</v>
          </cell>
          <cell r="D29">
            <v>0</v>
          </cell>
        </row>
        <row r="30">
          <cell r="A30" t="str">
            <v>NATAN MACEDO DOS SANTOS</v>
          </cell>
          <cell r="B30" t="str">
            <v>TRIAL | FME BALNEÁRIO CAMBORIÚ | CPH</v>
          </cell>
          <cell r="C30" t="str">
            <v>18-19 M</v>
          </cell>
          <cell r="D30">
            <v>100</v>
          </cell>
        </row>
        <row r="31">
          <cell r="A31" t="str">
            <v>YAGO RODRIGUES SANTOS ALVES</v>
          </cell>
          <cell r="B31" t="str">
            <v>TRIAL | FME BALNEÁRIO CAMBORIÚ</v>
          </cell>
          <cell r="C31" t="str">
            <v>18-19 M</v>
          </cell>
          <cell r="D31">
            <v>90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18-19 M</v>
          </cell>
          <cell r="D32">
            <v>82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20-24 M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>
            <v>0</v>
          </cell>
        </row>
        <row r="36">
          <cell r="A36" t="str">
            <v>FILIPE NETTO CIRELLI</v>
          </cell>
          <cell r="B36" t="str">
            <v xml:space="preserve">S.R. MAMPITUBA </v>
          </cell>
          <cell r="C36" t="str">
            <v>20-24 M</v>
          </cell>
          <cell r="D36">
            <v>100</v>
          </cell>
        </row>
        <row r="37">
          <cell r="A37" t="str">
            <v>LEONARDO PEREIRA</v>
          </cell>
          <cell r="B37" t="str">
            <v xml:space="preserve">S.R. MAMPITUBA </v>
          </cell>
          <cell r="C37" t="str">
            <v>20-24 M</v>
          </cell>
          <cell r="D37">
            <v>90</v>
          </cell>
        </row>
        <row r="38">
          <cell r="A38" t="str">
            <v>GUSTAVO RINCAWESKI</v>
          </cell>
          <cell r="B38" t="str">
            <v>ABTRI</v>
          </cell>
          <cell r="C38" t="str">
            <v>20-24 M</v>
          </cell>
          <cell r="D38">
            <v>82</v>
          </cell>
        </row>
        <row r="39">
          <cell r="A39" t="str">
            <v>GABRIEL PAIVA HERMANN</v>
          </cell>
          <cell r="B39" t="str">
            <v>ADTRISC</v>
          </cell>
          <cell r="C39" t="str">
            <v>20-24 M</v>
          </cell>
          <cell r="D39">
            <v>75</v>
          </cell>
        </row>
        <row r="40">
          <cell r="A40" t="str">
            <v>ROGERIO ANTONIO SCHMITT JUNIOR</v>
          </cell>
          <cell r="B40" t="str">
            <v>ABTRI</v>
          </cell>
          <cell r="C40" t="str">
            <v>20-24 M</v>
          </cell>
          <cell r="D40">
            <v>69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20-24 F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Nome</v>
          </cell>
          <cell r="B43" t="str">
            <v>Equipe</v>
          </cell>
          <cell r="C43" t="str">
            <v>Categoria</v>
          </cell>
          <cell r="D43">
            <v>0</v>
          </cell>
        </row>
        <row r="44">
          <cell r="A44" t="str">
            <v>DJENYFER ARNOLD</v>
          </cell>
          <cell r="B44" t="str">
            <v>ADTRISC | JUSTRUN</v>
          </cell>
          <cell r="C44" t="str">
            <v>20-24 F</v>
          </cell>
          <cell r="D44">
            <v>100</v>
          </cell>
        </row>
        <row r="45">
          <cell r="A45" t="str">
            <v>NATHALIA SOUZA BARROS DE MELO</v>
          </cell>
          <cell r="B45" t="str">
            <v>ABTRI</v>
          </cell>
          <cell r="C45" t="str">
            <v>20-24 F</v>
          </cell>
          <cell r="D45">
            <v>90</v>
          </cell>
        </row>
        <row r="46">
          <cell r="A46" t="str">
            <v>TAYNARA BONETTI DA SILVEIRA</v>
          </cell>
          <cell r="B46" t="str">
            <v>ADTRISC</v>
          </cell>
          <cell r="C46" t="str">
            <v>20-24 F</v>
          </cell>
          <cell r="D46">
            <v>82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25-29 F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>
            <v>0</v>
          </cell>
        </row>
        <row r="50">
          <cell r="A50" t="str">
            <v>JULIA KRUGER ROMARIZ</v>
          </cell>
          <cell r="B50" t="str">
            <v>ADTRISC | FME SÃO JOSÉ</v>
          </cell>
          <cell r="C50" t="str">
            <v>25-29 F</v>
          </cell>
          <cell r="D50">
            <v>100</v>
          </cell>
        </row>
        <row r="51">
          <cell r="A51" t="str">
            <v>AMANDA PANISSON BENAZZI</v>
          </cell>
          <cell r="B51" t="str">
            <v>ADTRISC</v>
          </cell>
          <cell r="C51" t="str">
            <v>25-29 F</v>
          </cell>
          <cell r="D51">
            <v>90</v>
          </cell>
        </row>
        <row r="52">
          <cell r="A52" t="str">
            <v>MARCELA BALDISSERA</v>
          </cell>
          <cell r="B52" t="str">
            <v>ADTRISC</v>
          </cell>
          <cell r="C52" t="str">
            <v>25-29 F</v>
          </cell>
          <cell r="D52">
            <v>82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25-29 M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Nome</v>
          </cell>
          <cell r="B55" t="str">
            <v>Equipe</v>
          </cell>
          <cell r="C55" t="str">
            <v>Categoria</v>
          </cell>
          <cell r="D55">
            <v>0</v>
          </cell>
        </row>
        <row r="56">
          <cell r="A56" t="str">
            <v>MATHEUS GHIGGI DOS SANTOS</v>
          </cell>
          <cell r="B56" t="str">
            <v>TRIAL | FME BALNEÁRIO CAMBORIÚ</v>
          </cell>
          <cell r="C56" t="str">
            <v>25-29 M</v>
          </cell>
          <cell r="D56">
            <v>100</v>
          </cell>
        </row>
        <row r="57">
          <cell r="A57" t="str">
            <v>EDMILSON PEREIRA</v>
          </cell>
          <cell r="B57" t="str">
            <v>ABTRI</v>
          </cell>
          <cell r="C57" t="str">
            <v>25-29 M</v>
          </cell>
          <cell r="D57">
            <v>90</v>
          </cell>
        </row>
        <row r="58">
          <cell r="A58" t="str">
            <v>GUILHERME GARCIA CUNHA</v>
          </cell>
          <cell r="B58" t="str">
            <v>ASBENTRI</v>
          </cell>
          <cell r="C58" t="str">
            <v>25-29 M</v>
          </cell>
          <cell r="D58">
            <v>82</v>
          </cell>
        </row>
        <row r="59">
          <cell r="A59" t="str">
            <v>ARTUR BARCELOS HENRIQUE</v>
          </cell>
          <cell r="B59" t="str">
            <v xml:space="preserve">S.R. MAMPITUBA </v>
          </cell>
          <cell r="C59" t="str">
            <v>25-29 M</v>
          </cell>
          <cell r="D59">
            <v>75</v>
          </cell>
        </row>
        <row r="60">
          <cell r="A60" t="str">
            <v>JULIAN NEYLOR INOCENTE</v>
          </cell>
          <cell r="B60" t="str">
            <v>TRIAL | FME BALNEÁRIO CAMBORIÚ | CPH</v>
          </cell>
          <cell r="C60" t="str">
            <v>25-29 M</v>
          </cell>
          <cell r="D60">
            <v>69</v>
          </cell>
        </row>
        <row r="61">
          <cell r="A61" t="str">
            <v>VALTER LILLER NETO</v>
          </cell>
          <cell r="B61" t="str">
            <v>ABTRI</v>
          </cell>
          <cell r="C61" t="str">
            <v>25-29 M</v>
          </cell>
          <cell r="D61">
            <v>64</v>
          </cell>
        </row>
        <row r="62">
          <cell r="A62" t="str">
            <v>RENAN ALFONSO CEREZER</v>
          </cell>
          <cell r="B62" t="str">
            <v>TRIAL | FME BALNEÁRIO CAMBORIÚ</v>
          </cell>
          <cell r="C62" t="str">
            <v>25-29 M</v>
          </cell>
          <cell r="D62">
            <v>60</v>
          </cell>
        </row>
        <row r="63">
          <cell r="A63" t="str">
            <v>MARCO AURELIO SENS DA SILVA</v>
          </cell>
          <cell r="B63" t="str">
            <v>ATC | NEW PACE</v>
          </cell>
          <cell r="C63" t="str">
            <v>25-29 M</v>
          </cell>
          <cell r="D63">
            <v>57</v>
          </cell>
        </row>
        <row r="64">
          <cell r="A64" t="str">
            <v>GUILHERME SANTOS DE OLIVIERA</v>
          </cell>
          <cell r="B64" t="str">
            <v>ATC | IRONMIND</v>
          </cell>
          <cell r="C64" t="str">
            <v>25-29 M</v>
          </cell>
          <cell r="D64">
            <v>54</v>
          </cell>
        </row>
        <row r="65">
          <cell r="A65" t="str">
            <v>EDUARDO AUGUSTO DE OLIVEIRA VIEIRA</v>
          </cell>
          <cell r="B65" t="str">
            <v>ABTRI</v>
          </cell>
          <cell r="C65" t="str">
            <v>25-29 M</v>
          </cell>
          <cell r="D65">
            <v>52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 t="str">
            <v>30-34 F</v>
          </cell>
          <cell r="B67">
            <v>0</v>
          </cell>
          <cell r="C67">
            <v>0</v>
          </cell>
        </row>
        <row r="68">
          <cell r="A68" t="str">
            <v>Nome</v>
          </cell>
          <cell r="B68" t="str">
            <v>Equipe</v>
          </cell>
          <cell r="C68" t="str">
            <v>Categoria</v>
          </cell>
          <cell r="D68">
            <v>0</v>
          </cell>
        </row>
        <row r="69">
          <cell r="A69" t="str">
            <v>ANA PAULA DE MATOS</v>
          </cell>
          <cell r="B69" t="str">
            <v>ABTRI</v>
          </cell>
          <cell r="C69" t="str">
            <v>30-34 F</v>
          </cell>
          <cell r="D69">
            <v>100</v>
          </cell>
        </row>
        <row r="70">
          <cell r="A70" t="str">
            <v>ALESSANDRA ROCIO DE CARVALHO</v>
          </cell>
          <cell r="B70" t="str">
            <v>TRIAL | FME BALNEÁRIO CAMBORIÚ</v>
          </cell>
          <cell r="C70" t="str">
            <v>30-34 F</v>
          </cell>
          <cell r="D70">
            <v>90</v>
          </cell>
        </row>
        <row r="71">
          <cell r="A71" t="str">
            <v>HELIANA YAEL SAAVEDRA</v>
          </cell>
          <cell r="B71" t="str">
            <v>TRIAL | FME BALNEÁRIO CAMBORIÚ</v>
          </cell>
          <cell r="C71" t="str">
            <v>30-34 F</v>
          </cell>
          <cell r="D71">
            <v>82</v>
          </cell>
        </row>
        <row r="72">
          <cell r="A72" t="str">
            <v>GISEL ANDREA LONCOMAM PERALTA</v>
          </cell>
          <cell r="B72" t="str">
            <v>ABTRI</v>
          </cell>
          <cell r="C72" t="str">
            <v>30-34 F</v>
          </cell>
          <cell r="D72">
            <v>75</v>
          </cell>
        </row>
        <row r="73">
          <cell r="A73" t="str">
            <v>LARISSA CAROLINA BAUER KOERICH</v>
          </cell>
          <cell r="B73" t="str">
            <v>ABTRI</v>
          </cell>
          <cell r="C73" t="str">
            <v>30-34 F</v>
          </cell>
          <cell r="D73">
            <v>69</v>
          </cell>
        </row>
        <row r="74">
          <cell r="A74" t="str">
            <v>CAMILA RIBEIRO ERN LEDUC</v>
          </cell>
          <cell r="B74" t="str">
            <v>ABTRI</v>
          </cell>
          <cell r="C74" t="str">
            <v>30-34 F</v>
          </cell>
          <cell r="D74">
            <v>64</v>
          </cell>
        </row>
        <row r="75">
          <cell r="A75" t="str">
            <v>NATALIA CALLIARI</v>
          </cell>
          <cell r="B75" t="str">
            <v>ATC | JUST RUN</v>
          </cell>
          <cell r="C75" t="str">
            <v>30-34 F</v>
          </cell>
          <cell r="D75">
            <v>60</v>
          </cell>
        </row>
        <row r="76">
          <cell r="A76" t="str">
            <v>JULIANA BERTOLDI RAYMUNDI</v>
          </cell>
          <cell r="B76" t="str">
            <v>ABTRI</v>
          </cell>
          <cell r="C76" t="str">
            <v>30-34 F</v>
          </cell>
          <cell r="D76">
            <v>57</v>
          </cell>
        </row>
        <row r="77">
          <cell r="A77" t="str">
            <v>CAROLINE FONSECA ZANDONÁ KRIEGER</v>
          </cell>
          <cell r="B77" t="str">
            <v>ABTRI</v>
          </cell>
          <cell r="C77" t="str">
            <v>30-34 F</v>
          </cell>
          <cell r="D77">
            <v>54</v>
          </cell>
        </row>
        <row r="78">
          <cell r="A78" t="str">
            <v>ELOISA MEYER</v>
          </cell>
          <cell r="B78" t="str">
            <v>ADTRISC</v>
          </cell>
          <cell r="C78" t="str">
            <v>30-34 F</v>
          </cell>
          <cell r="D78">
            <v>50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 t="str">
            <v>30-34 M</v>
          </cell>
          <cell r="B80">
            <v>0</v>
          </cell>
          <cell r="C80">
            <v>0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>
            <v>0</v>
          </cell>
        </row>
        <row r="82">
          <cell r="A82" t="str">
            <v>RICELLI CUNHA</v>
          </cell>
          <cell r="B82" t="str">
            <v>TRIAL | FME BALNEÁRIO CAMBORÍU | TRIUMPH | CPH</v>
          </cell>
          <cell r="C82" t="str">
            <v>30-34 M</v>
          </cell>
          <cell r="D82">
            <v>100</v>
          </cell>
        </row>
        <row r="83">
          <cell r="A83" t="str">
            <v>CHARLES COSTA BORGES LIMA</v>
          </cell>
          <cell r="B83" t="str">
            <v>TRIAL | CPH | COMPRESSPORT</v>
          </cell>
          <cell r="C83" t="str">
            <v>30-34 M</v>
          </cell>
          <cell r="D83">
            <v>90</v>
          </cell>
        </row>
        <row r="84">
          <cell r="A84" t="str">
            <v>CLEBER JOSÉ DOS SANTOS JUNIOR</v>
          </cell>
          <cell r="B84" t="str">
            <v>ADTRISC | NEW TIME</v>
          </cell>
          <cell r="C84" t="str">
            <v>30-34 M</v>
          </cell>
          <cell r="D84">
            <v>82</v>
          </cell>
        </row>
        <row r="85">
          <cell r="A85" t="str">
            <v>MAURO CAMPOS MATOS</v>
          </cell>
          <cell r="B85" t="str">
            <v>ATRIJAR</v>
          </cell>
          <cell r="C85" t="str">
            <v>30-34 M</v>
          </cell>
          <cell r="D85">
            <v>75</v>
          </cell>
        </row>
        <row r="86">
          <cell r="A86" t="str">
            <v>CARLOS ANTONIO MENEGAZZO ARAUJO</v>
          </cell>
          <cell r="B86" t="str">
            <v>ABTRI</v>
          </cell>
          <cell r="C86" t="str">
            <v>30-34 M</v>
          </cell>
          <cell r="D86">
            <v>69</v>
          </cell>
        </row>
        <row r="87">
          <cell r="A87" t="str">
            <v>JACSON RABELLO NATAL</v>
          </cell>
          <cell r="B87" t="str">
            <v xml:space="preserve">S.R. MAMPITUBA </v>
          </cell>
          <cell r="C87" t="str">
            <v>30-34 M</v>
          </cell>
          <cell r="D87">
            <v>64</v>
          </cell>
          <cell r="G87">
            <v>0</v>
          </cell>
        </row>
        <row r="88">
          <cell r="A88" t="str">
            <v>HARIEL PETRY PITZ</v>
          </cell>
          <cell r="B88" t="str">
            <v>ATC | NEW PACE</v>
          </cell>
          <cell r="C88" t="str">
            <v>30-34 M</v>
          </cell>
          <cell r="D88">
            <v>60</v>
          </cell>
          <cell r="G88">
            <v>60</v>
          </cell>
        </row>
        <row r="89">
          <cell r="A89" t="str">
            <v>MARCUS VINICIUS CUNHA DOS SANTOS</v>
          </cell>
          <cell r="B89" t="str">
            <v>ATC</v>
          </cell>
          <cell r="C89" t="str">
            <v>30-34 M</v>
          </cell>
          <cell r="D89">
            <v>57</v>
          </cell>
          <cell r="G89">
            <v>57</v>
          </cell>
        </row>
        <row r="90">
          <cell r="A90" t="str">
            <v>EMERSON ANCINI</v>
          </cell>
          <cell r="B90" t="str">
            <v>ATC | JUST RUN</v>
          </cell>
          <cell r="C90" t="str">
            <v>30-34 M</v>
          </cell>
          <cell r="D90">
            <v>54</v>
          </cell>
          <cell r="G90">
            <v>54</v>
          </cell>
        </row>
        <row r="91">
          <cell r="A91" t="str">
            <v>ANDRE FILLIPE POKREVIESKI</v>
          </cell>
          <cell r="B91" t="str">
            <v>ABTRI</v>
          </cell>
          <cell r="C91" t="str">
            <v>30-34 M</v>
          </cell>
          <cell r="D91">
            <v>52</v>
          </cell>
          <cell r="G91">
            <v>52</v>
          </cell>
        </row>
        <row r="92">
          <cell r="A92" t="str">
            <v>FABIO AUGUSTO TIELLET</v>
          </cell>
          <cell r="B92" t="str">
            <v>ABTRI</v>
          </cell>
          <cell r="C92" t="str">
            <v>30-34 M</v>
          </cell>
          <cell r="D92">
            <v>50</v>
          </cell>
          <cell r="G92">
            <v>50</v>
          </cell>
        </row>
        <row r="93">
          <cell r="A93" t="str">
            <v>DOUGLAS FOSSATTI</v>
          </cell>
          <cell r="B93" t="str">
            <v>ABTRI</v>
          </cell>
          <cell r="C93" t="str">
            <v>30-34 M</v>
          </cell>
          <cell r="D93">
            <v>49</v>
          </cell>
          <cell r="G93">
            <v>49</v>
          </cell>
        </row>
        <row r="94">
          <cell r="A94" t="str">
            <v>FILIPE REZENDES COLOMBO</v>
          </cell>
          <cell r="B94" t="str">
            <v xml:space="preserve">S.R. MAMPITUBA </v>
          </cell>
          <cell r="C94" t="str">
            <v>30-34 M</v>
          </cell>
          <cell r="D94">
            <v>48</v>
          </cell>
          <cell r="G94">
            <v>48</v>
          </cell>
        </row>
        <row r="95">
          <cell r="A95" t="str">
            <v>GUSTAVO PASINATTO MIRANDOLI</v>
          </cell>
          <cell r="B95" t="str">
            <v>ADTRISC | JUSTRUN</v>
          </cell>
          <cell r="C95" t="str">
            <v>30-34 M</v>
          </cell>
          <cell r="D95">
            <v>47</v>
          </cell>
          <cell r="G95">
            <v>47</v>
          </cell>
        </row>
        <row r="96">
          <cell r="A96">
            <v>0</v>
          </cell>
          <cell r="B96">
            <v>0</v>
          </cell>
          <cell r="C96">
            <v>0</v>
          </cell>
          <cell r="G96">
            <v>46</v>
          </cell>
        </row>
        <row r="97">
          <cell r="A97" t="str">
            <v>35-39 F</v>
          </cell>
          <cell r="B97">
            <v>0</v>
          </cell>
          <cell r="C97">
            <v>0</v>
          </cell>
          <cell r="G97">
            <v>45</v>
          </cell>
        </row>
        <row r="98">
          <cell r="A98" t="str">
            <v>Nome</v>
          </cell>
          <cell r="B98" t="str">
            <v>Equipe</v>
          </cell>
          <cell r="C98" t="str">
            <v>Categoria</v>
          </cell>
          <cell r="D98">
            <v>0</v>
          </cell>
          <cell r="G98">
            <v>44</v>
          </cell>
        </row>
        <row r="99">
          <cell r="A99" t="str">
            <v>PRISCILA DE FATIMA GONÇALVES</v>
          </cell>
          <cell r="B99" t="str">
            <v>TRIAL | FME BALNEÁRIO CAMBORIÚ</v>
          </cell>
          <cell r="C99" t="str">
            <v>35-39 F</v>
          </cell>
          <cell r="D99">
            <v>100</v>
          </cell>
          <cell r="G99">
            <v>43</v>
          </cell>
        </row>
        <row r="100">
          <cell r="A100" t="str">
            <v>JULIANA SÁ DE SOUZA</v>
          </cell>
          <cell r="B100" t="str">
            <v>ATC | GPA</v>
          </cell>
          <cell r="C100" t="str">
            <v>35-39 F</v>
          </cell>
          <cell r="D100">
            <v>90</v>
          </cell>
          <cell r="G100">
            <v>42</v>
          </cell>
        </row>
        <row r="101">
          <cell r="A101" t="str">
            <v>RAFAELA RADAVELLI</v>
          </cell>
          <cell r="B101" t="str">
            <v>TRIAL | FME BALNEÁRIO CAMBORIÚ | BEM NATURAL</v>
          </cell>
          <cell r="C101" t="str">
            <v>35-39 F</v>
          </cell>
          <cell r="D101">
            <v>82</v>
          </cell>
        </row>
        <row r="102">
          <cell r="A102" t="str">
            <v>ISIS PAZ PORTINHO</v>
          </cell>
          <cell r="B102" t="str">
            <v>ATC | GPA</v>
          </cell>
          <cell r="C102" t="str">
            <v>35-39 F</v>
          </cell>
          <cell r="D102">
            <v>75</v>
          </cell>
        </row>
        <row r="103">
          <cell r="A103" t="str">
            <v>MICHELE MARIA PAULI TIELLET</v>
          </cell>
          <cell r="B103" t="str">
            <v>ABTRI</v>
          </cell>
          <cell r="C103" t="str">
            <v>35-39 F</v>
          </cell>
          <cell r="D103">
            <v>69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35-39 M</v>
          </cell>
          <cell r="B105">
            <v>0</v>
          </cell>
          <cell r="C105">
            <v>0</v>
          </cell>
        </row>
        <row r="106">
          <cell r="A106" t="str">
            <v>Nome</v>
          </cell>
          <cell r="B106" t="str">
            <v>Equipe</v>
          </cell>
          <cell r="C106" t="str">
            <v>Categoria</v>
          </cell>
          <cell r="D106">
            <v>0</v>
          </cell>
        </row>
        <row r="107">
          <cell r="A107" t="str">
            <v>LUIZ FRANCISCO DE PAIVA FERREIRA</v>
          </cell>
          <cell r="B107" t="str">
            <v>TRIAL | FME BALNEÁRIO CAMBORIÚ | CPH</v>
          </cell>
          <cell r="C107" t="str">
            <v>35-39 M</v>
          </cell>
          <cell r="D107">
            <v>100</v>
          </cell>
        </row>
        <row r="108">
          <cell r="A108" t="str">
            <v>FREDERICO MONTEIRO DA SILVA</v>
          </cell>
          <cell r="B108" t="str">
            <v>ADTRISC</v>
          </cell>
          <cell r="C108" t="str">
            <v>35-39 M</v>
          </cell>
          <cell r="D108">
            <v>90</v>
          </cell>
        </row>
        <row r="109">
          <cell r="A109" t="str">
            <v>SANTIAGO ALVAREZ DE TOLEDO MENDONÇA</v>
          </cell>
          <cell r="B109" t="str">
            <v>ADTRISC</v>
          </cell>
          <cell r="C109" t="str">
            <v>35-39 M</v>
          </cell>
          <cell r="D109">
            <v>82</v>
          </cell>
        </row>
        <row r="110">
          <cell r="A110" t="str">
            <v>IVAN RAZEIRA</v>
          </cell>
          <cell r="B110" t="str">
            <v>ATRIJOI | CIA DA CORRIDA</v>
          </cell>
          <cell r="C110" t="str">
            <v>35-39 M</v>
          </cell>
          <cell r="D110">
            <v>75</v>
          </cell>
        </row>
        <row r="111">
          <cell r="A111" t="str">
            <v>JOAO GUILHERME FONSECA DE MELO</v>
          </cell>
          <cell r="B111" t="str">
            <v>ATC | GPA</v>
          </cell>
          <cell r="C111" t="str">
            <v>35-39 M</v>
          </cell>
          <cell r="D111">
            <v>69</v>
          </cell>
        </row>
        <row r="112">
          <cell r="A112" t="str">
            <v>VALDIR TORQUATO JÚNIOR</v>
          </cell>
          <cell r="B112" t="str">
            <v>ABTRI</v>
          </cell>
          <cell r="C112" t="str">
            <v>35-39 M</v>
          </cell>
          <cell r="D112">
            <v>64</v>
          </cell>
        </row>
        <row r="113">
          <cell r="A113" t="str">
            <v>ANDRÉ VENTURI PEREIRA</v>
          </cell>
          <cell r="B113" t="str">
            <v>ATC | NEW PACE</v>
          </cell>
          <cell r="C113" t="str">
            <v>35-39 M</v>
          </cell>
          <cell r="D113">
            <v>60</v>
          </cell>
        </row>
        <row r="114">
          <cell r="A114" t="str">
            <v>MAURO ANDRÉ PAGLIOSA</v>
          </cell>
          <cell r="B114" t="str">
            <v>ATC | JUST RUN</v>
          </cell>
          <cell r="C114" t="str">
            <v>35-39 M</v>
          </cell>
          <cell r="D114">
            <v>57</v>
          </cell>
        </row>
        <row r="115">
          <cell r="A115" t="str">
            <v>ADRIANO SPIES NOGUEZ</v>
          </cell>
          <cell r="B115" t="str">
            <v>ABTRI</v>
          </cell>
          <cell r="C115" t="str">
            <v>35-39 M</v>
          </cell>
          <cell r="D115">
            <v>54</v>
          </cell>
        </row>
        <row r="116">
          <cell r="A116" t="str">
            <v>JAILSON FLORES</v>
          </cell>
          <cell r="B116" t="str">
            <v>ABTRI</v>
          </cell>
          <cell r="C116" t="str">
            <v>35-39 M</v>
          </cell>
          <cell r="D116">
            <v>52</v>
          </cell>
        </row>
        <row r="117">
          <cell r="A117" t="str">
            <v>RAFAEL CAVALER GARCIA</v>
          </cell>
          <cell r="B117" t="str">
            <v>ATRIJAR</v>
          </cell>
          <cell r="C117" t="str">
            <v>35-39 M</v>
          </cell>
          <cell r="D117">
            <v>50</v>
          </cell>
        </row>
        <row r="118">
          <cell r="A118" t="str">
            <v>EVERTON LUIZ ADRIANO</v>
          </cell>
          <cell r="B118" t="str">
            <v>ABTRI</v>
          </cell>
          <cell r="C118" t="str">
            <v>35-39 M</v>
          </cell>
          <cell r="D118">
            <v>49</v>
          </cell>
        </row>
        <row r="119">
          <cell r="A119" t="str">
            <v>FELIPE QUINTES STEINER</v>
          </cell>
          <cell r="B119" t="str">
            <v>ABTRI</v>
          </cell>
          <cell r="C119" t="str">
            <v>35-39 M</v>
          </cell>
          <cell r="D119">
            <v>48</v>
          </cell>
        </row>
        <row r="120">
          <cell r="A120" t="str">
            <v>YAN HUSADEL LEDUC</v>
          </cell>
          <cell r="B120" t="str">
            <v>ABTRI</v>
          </cell>
          <cell r="C120" t="str">
            <v>35-39 M</v>
          </cell>
          <cell r="D120">
            <v>47</v>
          </cell>
        </row>
        <row r="121">
          <cell r="A121" t="str">
            <v>TIAGO MARCELINO GOMES</v>
          </cell>
          <cell r="B121" t="str">
            <v xml:space="preserve">S.R. MAMPITUBA </v>
          </cell>
          <cell r="C121" t="str">
            <v>35-39 M</v>
          </cell>
          <cell r="D121">
            <v>46</v>
          </cell>
        </row>
        <row r="122">
          <cell r="A122" t="str">
            <v>RAFAEL PERUCHI ZANATTA</v>
          </cell>
          <cell r="B122" t="str">
            <v xml:space="preserve">S.R. MAMPITUBA </v>
          </cell>
          <cell r="C122" t="str">
            <v>35-39 M</v>
          </cell>
          <cell r="D122">
            <v>45</v>
          </cell>
        </row>
        <row r="123">
          <cell r="A123" t="str">
            <v>GABRIEL MONTEIRO PEREIRA</v>
          </cell>
          <cell r="B123" t="str">
            <v xml:space="preserve">S.R. MAMPITUBA </v>
          </cell>
          <cell r="C123" t="str">
            <v>35-39 M</v>
          </cell>
          <cell r="D123">
            <v>44</v>
          </cell>
        </row>
        <row r="124">
          <cell r="A124" t="str">
            <v xml:space="preserve">JAIRO HÉLIO DE SOUZA FILHO </v>
          </cell>
          <cell r="B124" t="str">
            <v>ATC | IRONMIND</v>
          </cell>
          <cell r="C124" t="str">
            <v>35-39 M</v>
          </cell>
          <cell r="D124">
            <v>43</v>
          </cell>
        </row>
        <row r="125">
          <cell r="A125" t="str">
            <v>ARLEY ANSELMO JUNIOR</v>
          </cell>
          <cell r="B125" t="str">
            <v xml:space="preserve">ATRIJUR </v>
          </cell>
          <cell r="C125" t="str">
            <v>35-39 M</v>
          </cell>
          <cell r="D125">
            <v>42</v>
          </cell>
        </row>
        <row r="126">
          <cell r="A126" t="str">
            <v>JULIANO SALVADORI</v>
          </cell>
          <cell r="B126" t="str">
            <v>TRIAL | FME BALNEÁRIO CAMBORIÚ</v>
          </cell>
          <cell r="C126" t="str">
            <v>35-39 M</v>
          </cell>
          <cell r="D126">
            <v>41</v>
          </cell>
        </row>
        <row r="127">
          <cell r="A127" t="str">
            <v>JOÃO LUIS MARTINS AMORIM</v>
          </cell>
          <cell r="B127" t="str">
            <v>ADTRISC</v>
          </cell>
          <cell r="C127" t="str">
            <v>35-39 M</v>
          </cell>
          <cell r="D127">
            <v>40</v>
          </cell>
        </row>
        <row r="128">
          <cell r="A128" t="str">
            <v>ROGER RAINOLDO RADUENZ</v>
          </cell>
          <cell r="B128" t="str">
            <v>ABTRI</v>
          </cell>
          <cell r="C128" t="str">
            <v>35-39 M</v>
          </cell>
          <cell r="D128">
            <v>39</v>
          </cell>
        </row>
        <row r="129">
          <cell r="A129" t="str">
            <v>ANDRE AGOSTINI MORENO</v>
          </cell>
          <cell r="B129" t="str">
            <v>ATC | GPA</v>
          </cell>
          <cell r="C129" t="str">
            <v>35-39 M</v>
          </cell>
          <cell r="D129">
            <v>38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 t="str">
            <v>40-44 F</v>
          </cell>
          <cell r="B131">
            <v>0</v>
          </cell>
          <cell r="C131">
            <v>0</v>
          </cell>
        </row>
        <row r="132">
          <cell r="A132" t="str">
            <v>Nome</v>
          </cell>
          <cell r="B132" t="str">
            <v>Equipe</v>
          </cell>
          <cell r="C132" t="str">
            <v>Categoria</v>
          </cell>
          <cell r="D132">
            <v>0</v>
          </cell>
        </row>
        <row r="133">
          <cell r="A133" t="str">
            <v>JUANITA CARVALHO AGOSTINI</v>
          </cell>
          <cell r="B133" t="str">
            <v>ATC | TIME</v>
          </cell>
          <cell r="C133" t="str">
            <v>40-44 F</v>
          </cell>
          <cell r="D133">
            <v>100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40-44 M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Nome</v>
          </cell>
          <cell r="B136" t="str">
            <v>Equipe</v>
          </cell>
          <cell r="C136" t="str">
            <v>Categoria</v>
          </cell>
          <cell r="D136">
            <v>0</v>
          </cell>
        </row>
        <row r="137">
          <cell r="A137" t="str">
            <v>FERNANDO FERREIRA DO COUTO</v>
          </cell>
          <cell r="B137" t="str">
            <v>ADTRISC</v>
          </cell>
          <cell r="C137" t="str">
            <v>40-44 M</v>
          </cell>
          <cell r="D137">
            <v>100</v>
          </cell>
        </row>
        <row r="138">
          <cell r="A138" t="str">
            <v>RAFAEL VITOR PINA PEREIRA</v>
          </cell>
          <cell r="B138" t="str">
            <v xml:space="preserve">ATRIJUR </v>
          </cell>
          <cell r="C138" t="str">
            <v>40-44 M</v>
          </cell>
          <cell r="D138">
            <v>90</v>
          </cell>
        </row>
        <row r="139">
          <cell r="A139" t="str">
            <v>FELIPE DE TOLEDO MARINO</v>
          </cell>
          <cell r="B139" t="str">
            <v>ATGF</v>
          </cell>
          <cell r="C139" t="str">
            <v>40-44 M</v>
          </cell>
          <cell r="D139">
            <v>82</v>
          </cell>
        </row>
        <row r="140">
          <cell r="A140" t="str">
            <v>DIMITRI CAMPANA</v>
          </cell>
          <cell r="B140" t="str">
            <v>ATGF</v>
          </cell>
          <cell r="C140" t="str">
            <v>40-44 M</v>
          </cell>
          <cell r="D140">
            <v>75</v>
          </cell>
        </row>
        <row r="141">
          <cell r="A141" t="str">
            <v>HUMBERTO ZAPPELINI FILHO</v>
          </cell>
          <cell r="B141" t="str">
            <v xml:space="preserve">S.R. MAMPITUBA </v>
          </cell>
          <cell r="C141" t="str">
            <v>40-44 M</v>
          </cell>
          <cell r="D141">
            <v>69</v>
          </cell>
        </row>
        <row r="142">
          <cell r="A142" t="str">
            <v>FERNANDO ANTONIO MARINHO</v>
          </cell>
          <cell r="B142" t="str">
            <v>ATC</v>
          </cell>
          <cell r="C142" t="str">
            <v>40-44 M</v>
          </cell>
          <cell r="D142">
            <v>64</v>
          </cell>
        </row>
        <row r="143">
          <cell r="A143" t="str">
            <v>CASSIUS REBELATTO</v>
          </cell>
          <cell r="B143" t="str">
            <v>ATC | IRONMIND</v>
          </cell>
          <cell r="C143" t="str">
            <v>40-44 M</v>
          </cell>
          <cell r="D143">
            <v>60</v>
          </cell>
        </row>
        <row r="144">
          <cell r="A144" t="str">
            <v>ODILON DE SOUZA JÚNIOR</v>
          </cell>
          <cell r="B144" t="str">
            <v xml:space="preserve">ATRIJUR </v>
          </cell>
          <cell r="C144" t="str">
            <v>40-44 M</v>
          </cell>
          <cell r="D144">
            <v>57</v>
          </cell>
        </row>
        <row r="145">
          <cell r="A145" t="str">
            <v>EDUARDO VOLPATO DE LIMA</v>
          </cell>
          <cell r="B145" t="str">
            <v>ATC | GPA</v>
          </cell>
          <cell r="C145" t="str">
            <v>40-44 M</v>
          </cell>
          <cell r="D145">
            <v>54</v>
          </cell>
        </row>
        <row r="146">
          <cell r="A146" t="str">
            <v>RENE FLORIANO AMANDIO</v>
          </cell>
          <cell r="B146" t="str">
            <v>ATC | GPA</v>
          </cell>
          <cell r="C146" t="str">
            <v>40-44 M</v>
          </cell>
          <cell r="D146">
            <v>50</v>
          </cell>
        </row>
        <row r="147">
          <cell r="A147" t="str">
            <v>RODRIGO OTÁVIO JOHANNSEN MULLER</v>
          </cell>
          <cell r="B147" t="str">
            <v>AITRI</v>
          </cell>
          <cell r="C147" t="str">
            <v>40-44 M</v>
          </cell>
          <cell r="D147">
            <v>49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 t="str">
            <v>45-49 F</v>
          </cell>
          <cell r="B149">
            <v>0</v>
          </cell>
          <cell r="C149">
            <v>0</v>
          </cell>
        </row>
        <row r="150">
          <cell r="A150" t="str">
            <v>Nome</v>
          </cell>
          <cell r="B150" t="str">
            <v>Equipe</v>
          </cell>
          <cell r="C150" t="str">
            <v>Categoria</v>
          </cell>
          <cell r="D150">
            <v>0</v>
          </cell>
        </row>
        <row r="151">
          <cell r="A151" t="str">
            <v>MARCIA AMARO MARQUES DE ALMEIDA</v>
          </cell>
          <cell r="B151" t="str">
            <v>ATC | IRONMIND</v>
          </cell>
          <cell r="C151" t="str">
            <v>45-49 F</v>
          </cell>
          <cell r="D151">
            <v>100</v>
          </cell>
        </row>
        <row r="152">
          <cell r="A152" t="str">
            <v>EDITH GONDIN</v>
          </cell>
          <cell r="B152" t="str">
            <v xml:space="preserve">ATRIJUR </v>
          </cell>
          <cell r="C152" t="str">
            <v>45-49 F</v>
          </cell>
          <cell r="D152">
            <v>90</v>
          </cell>
        </row>
        <row r="153">
          <cell r="A153" t="str">
            <v>MÁRCIA CHRISTINA MARTINS DA SILVA DE MAGALHÃES</v>
          </cell>
          <cell r="B153" t="str">
            <v>ATC</v>
          </cell>
          <cell r="C153" t="str">
            <v>45-49 F</v>
          </cell>
          <cell r="D153">
            <v>82</v>
          </cell>
        </row>
        <row r="154">
          <cell r="A154" t="str">
            <v>MARTINA VASCONCELLOS</v>
          </cell>
          <cell r="B154" t="str">
            <v>ATC | TIME</v>
          </cell>
          <cell r="C154" t="str">
            <v>45-49 F</v>
          </cell>
          <cell r="D154">
            <v>75</v>
          </cell>
        </row>
        <row r="155">
          <cell r="A155" t="str">
            <v>LUCIMARA MARIA AGGIO D'AQUILA</v>
          </cell>
          <cell r="B155" t="str">
            <v>ADTRISC</v>
          </cell>
          <cell r="C155" t="str">
            <v>45-49 F</v>
          </cell>
          <cell r="D155">
            <v>69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45-49 M</v>
          </cell>
          <cell r="B157">
            <v>0</v>
          </cell>
          <cell r="C157">
            <v>0</v>
          </cell>
        </row>
        <row r="158">
          <cell r="A158" t="str">
            <v>Nome</v>
          </cell>
          <cell r="B158" t="str">
            <v>Equipe</v>
          </cell>
          <cell r="C158" t="str">
            <v>Categoria</v>
          </cell>
          <cell r="D158">
            <v>0</v>
          </cell>
        </row>
        <row r="159">
          <cell r="A159" t="str">
            <v>JAIR OSS EMER</v>
          </cell>
          <cell r="B159" t="str">
            <v>ABTRI</v>
          </cell>
          <cell r="C159" t="str">
            <v>45-49 M</v>
          </cell>
          <cell r="D159">
            <v>100</v>
          </cell>
        </row>
        <row r="160">
          <cell r="A160" t="str">
            <v>JORGE GUSTAVO FERNANDEZ IZQUIERDO</v>
          </cell>
          <cell r="B160" t="str">
            <v xml:space="preserve">S.R. MAMPITUBA </v>
          </cell>
          <cell r="C160" t="str">
            <v>45-49 M</v>
          </cell>
          <cell r="D160">
            <v>90</v>
          </cell>
        </row>
        <row r="161">
          <cell r="A161" t="str">
            <v>GILEAD ALVES MAURICIO</v>
          </cell>
          <cell r="B161" t="str">
            <v>ATC | IRONMIND</v>
          </cell>
          <cell r="C161" t="str">
            <v>45-49 M</v>
          </cell>
          <cell r="D161">
            <v>82</v>
          </cell>
        </row>
        <row r="162">
          <cell r="A162" t="str">
            <v>EURICO ANTONIO MENDES</v>
          </cell>
          <cell r="B162" t="str">
            <v>ABTRI</v>
          </cell>
          <cell r="C162" t="str">
            <v>45-49 M</v>
          </cell>
          <cell r="D162">
            <v>75</v>
          </cell>
        </row>
        <row r="163">
          <cell r="A163" t="str">
            <v>RENATO CARLOS DE ANDRADE</v>
          </cell>
          <cell r="B163" t="str">
            <v>ADTRISC</v>
          </cell>
          <cell r="C163" t="str">
            <v>45-49 M</v>
          </cell>
          <cell r="D163">
            <v>69</v>
          </cell>
        </row>
        <row r="164">
          <cell r="A164" t="str">
            <v>MARCELO MAJOROS DOMINGUEZ</v>
          </cell>
          <cell r="B164" t="str">
            <v>ATC | IRONMIND</v>
          </cell>
          <cell r="C164" t="str">
            <v>45-49 M</v>
          </cell>
          <cell r="D164">
            <v>64</v>
          </cell>
        </row>
        <row r="165">
          <cell r="A165" t="str">
            <v>UBIRATAN DE ANDRADE JÚNIOR</v>
          </cell>
          <cell r="B165" t="str">
            <v>ATRIJAR</v>
          </cell>
          <cell r="C165" t="str">
            <v>45-49 M</v>
          </cell>
          <cell r="D165">
            <v>60</v>
          </cell>
        </row>
        <row r="166">
          <cell r="A166" t="str">
            <v>LUCIANO PASCHOETO</v>
          </cell>
          <cell r="B166" t="str">
            <v>ADTRISC</v>
          </cell>
          <cell r="C166" t="str">
            <v>45-49 M</v>
          </cell>
          <cell r="D166">
            <v>57</v>
          </cell>
        </row>
        <row r="167">
          <cell r="A167" t="str">
            <v>CARLO ANTONIO ZANICHELLI</v>
          </cell>
          <cell r="B167" t="str">
            <v>ABTRI</v>
          </cell>
          <cell r="C167" t="str">
            <v>45-49 M</v>
          </cell>
          <cell r="D167">
            <v>54</v>
          </cell>
        </row>
        <row r="168">
          <cell r="A168" t="str">
            <v>VITOR MARCIO WLADYKA</v>
          </cell>
          <cell r="B168" t="str">
            <v>ABTRI</v>
          </cell>
          <cell r="C168" t="str">
            <v>45-49 M</v>
          </cell>
          <cell r="D168">
            <v>50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 t="str">
            <v>50-54 M</v>
          </cell>
          <cell r="B170">
            <v>0</v>
          </cell>
          <cell r="C170">
            <v>0</v>
          </cell>
        </row>
        <row r="171">
          <cell r="A171" t="str">
            <v>Nome</v>
          </cell>
          <cell r="B171" t="str">
            <v>Equipe</v>
          </cell>
          <cell r="C171" t="str">
            <v>Categoria</v>
          </cell>
          <cell r="D171">
            <v>0</v>
          </cell>
        </row>
        <row r="172">
          <cell r="A172" t="str">
            <v>JOÃO HIPÓLITO ALVES GARCEZ</v>
          </cell>
          <cell r="B172" t="str">
            <v>ADTRISC</v>
          </cell>
          <cell r="C172" t="str">
            <v>50-54 M</v>
          </cell>
          <cell r="D172">
            <v>100</v>
          </cell>
        </row>
        <row r="173">
          <cell r="A173" t="str">
            <v>VALMOR RAIMUNDO MACHADO JUNIOR</v>
          </cell>
          <cell r="B173" t="str">
            <v>ATC | NEW PACE</v>
          </cell>
          <cell r="C173" t="str">
            <v>50-54 M</v>
          </cell>
          <cell r="D173">
            <v>90</v>
          </cell>
        </row>
        <row r="174">
          <cell r="A174" t="str">
            <v>JOSÉ ROBERTO CAFFARATE PAPALEO</v>
          </cell>
          <cell r="B174" t="str">
            <v>ATGF</v>
          </cell>
          <cell r="C174" t="str">
            <v>50-54 M</v>
          </cell>
          <cell r="D174">
            <v>82</v>
          </cell>
        </row>
        <row r="175">
          <cell r="A175" t="str">
            <v>ANDRE LUCIANO ERN</v>
          </cell>
          <cell r="B175" t="str">
            <v>ABTRI</v>
          </cell>
          <cell r="C175" t="str">
            <v>50-54 M</v>
          </cell>
          <cell r="D175">
            <v>75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55-59 M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Nome</v>
          </cell>
          <cell r="B178" t="str">
            <v>Equipe</v>
          </cell>
          <cell r="C178" t="str">
            <v>Categoria</v>
          </cell>
          <cell r="D178">
            <v>0</v>
          </cell>
        </row>
        <row r="179">
          <cell r="A179" t="str">
            <v>CHARLES ALBANI DADAM</v>
          </cell>
          <cell r="B179" t="str">
            <v>ATRIBRUSQUE</v>
          </cell>
          <cell r="C179" t="str">
            <v>55-59 M</v>
          </cell>
          <cell r="D179">
            <v>100</v>
          </cell>
        </row>
        <row r="180">
          <cell r="A180" t="str">
            <v>EDUARDO GONZAGA ROCHA</v>
          </cell>
          <cell r="B180" t="str">
            <v>ATC | IRONMIND</v>
          </cell>
          <cell r="C180" t="str">
            <v>55-59 M</v>
          </cell>
          <cell r="D180">
            <v>90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60-64 M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Nome</v>
          </cell>
          <cell r="B183" t="str">
            <v>Equipe</v>
          </cell>
          <cell r="C183" t="str">
            <v>Categoria</v>
          </cell>
          <cell r="D183">
            <v>0</v>
          </cell>
        </row>
        <row r="184">
          <cell r="A184" t="str">
            <v>WALDEMARO JOSE FERREIRA</v>
          </cell>
          <cell r="B184" t="str">
            <v>ABTRI</v>
          </cell>
          <cell r="C184" t="str">
            <v>60-64 M</v>
          </cell>
          <cell r="D184">
            <v>100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MILITAR F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Nome</v>
          </cell>
          <cell r="B187" t="str">
            <v>Equipe</v>
          </cell>
          <cell r="C187" t="str">
            <v>Categoria</v>
          </cell>
          <cell r="D187">
            <v>0</v>
          </cell>
        </row>
        <row r="188">
          <cell r="A188" t="str">
            <v>ALICE MARIA DA NOVA FERNANDEZ</v>
          </cell>
          <cell r="B188" t="str">
            <v>ATC | GPA</v>
          </cell>
          <cell r="C188" t="str">
            <v>MILITAR F</v>
          </cell>
          <cell r="D188">
            <v>100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MILITAR M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Nome</v>
          </cell>
          <cell r="B191" t="str">
            <v>Equipe</v>
          </cell>
          <cell r="C191" t="str">
            <v>Categoria</v>
          </cell>
          <cell r="D191">
            <v>0</v>
          </cell>
        </row>
        <row r="192">
          <cell r="A192" t="str">
            <v>GUILHERME DA SILVA GROSSO</v>
          </cell>
          <cell r="B192" t="str">
            <v>ATRIJAR</v>
          </cell>
          <cell r="C192" t="str">
            <v>MILITAR M</v>
          </cell>
          <cell r="D192">
            <v>100</v>
          </cell>
        </row>
        <row r="193">
          <cell r="A193" t="str">
            <v>RICARDO MOISES CARDOSO DA SILVA</v>
          </cell>
          <cell r="B193" t="str">
            <v>ATVO</v>
          </cell>
          <cell r="C193" t="str">
            <v>MILITAR M</v>
          </cell>
          <cell r="D193">
            <v>90</v>
          </cell>
        </row>
        <row r="194">
          <cell r="A194" t="str">
            <v xml:space="preserve">SANDRO GAYNETT DE BARROS </v>
          </cell>
          <cell r="B194" t="str">
            <v>ATVO</v>
          </cell>
          <cell r="C194" t="str">
            <v>MILITAR M</v>
          </cell>
          <cell r="D194">
            <v>82</v>
          </cell>
        </row>
        <row r="195">
          <cell r="A195" t="str">
            <v>VALMIR ROBERTO MARTINS JUNIOR</v>
          </cell>
          <cell r="B195" t="str">
            <v>ABTRI</v>
          </cell>
          <cell r="C195" t="str">
            <v>MILITAR M</v>
          </cell>
          <cell r="D195">
            <v>75</v>
          </cell>
        </row>
        <row r="196">
          <cell r="A196" t="str">
            <v>CLEBER DELL'AGNOLO SOARES</v>
          </cell>
          <cell r="B196" t="str">
            <v>ATRIBRUSQUE</v>
          </cell>
          <cell r="C196" t="str">
            <v>MILITAR M</v>
          </cell>
          <cell r="D196">
            <v>69</v>
          </cell>
        </row>
        <row r="197">
          <cell r="A197" t="str">
            <v>ROBERTO WEINGARTNER</v>
          </cell>
          <cell r="B197" t="str">
            <v>ATVO</v>
          </cell>
          <cell r="C197" t="str">
            <v>MILITAR M</v>
          </cell>
          <cell r="D197">
            <v>64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 t="str">
            <v>MTB M</v>
          </cell>
          <cell r="B199">
            <v>0</v>
          </cell>
          <cell r="C199">
            <v>0</v>
          </cell>
        </row>
        <row r="200">
          <cell r="A200" t="str">
            <v>Nome</v>
          </cell>
          <cell r="B200" t="str">
            <v>Equipe</v>
          </cell>
          <cell r="C200" t="str">
            <v>Categoria</v>
          </cell>
          <cell r="D200">
            <v>0</v>
          </cell>
        </row>
        <row r="201">
          <cell r="A201" t="str">
            <v>RAMON MONTEIRO MACEDO DOS PASSOS</v>
          </cell>
          <cell r="B201" t="str">
            <v>ATRIJUR | SPRINT</v>
          </cell>
          <cell r="C201" t="str">
            <v>MTB M</v>
          </cell>
          <cell r="D201">
            <v>100</v>
          </cell>
        </row>
        <row r="202">
          <cell r="A202" t="str">
            <v>ANDRÉ LUIZ DA SILVA</v>
          </cell>
          <cell r="B202" t="str">
            <v>ADTRISC</v>
          </cell>
          <cell r="C202" t="str">
            <v>MTB M</v>
          </cell>
          <cell r="D202">
            <v>90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</sheetData>
      <sheetData sheetId="1"/>
      <sheetData sheetId="2"/>
      <sheetData sheetId="3"/>
      <sheetData sheetId="4"/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  <row r="106">
          <cell r="B106">
            <v>0</v>
          </cell>
        </row>
      </sheetData>
      <sheetData sheetId="6"/>
      <sheetData sheetId="7"/>
      <sheetData sheetId="8">
        <row r="1">
          <cell r="A1" t="str">
            <v>C.C. DE TRIATHLON - I ETAPA - 24º TRIATHLON DE GAROPABA</v>
          </cell>
          <cell r="B1">
            <v>0</v>
          </cell>
          <cell r="C1">
            <v>0</v>
          </cell>
        </row>
        <row r="2">
          <cell r="A2" t="str">
            <v>REALIZAÇÃO: FETRISC</v>
          </cell>
          <cell r="B2">
            <v>0</v>
          </cell>
          <cell r="C2">
            <v>0</v>
          </cell>
        </row>
        <row r="3">
          <cell r="A3" t="str">
            <v>APOIO: MORMAII | 3T | HAMMERHEAD | HOTEL GAROPABA | RESTAURANTE DO WILSON</v>
          </cell>
          <cell r="B3">
            <v>0</v>
          </cell>
          <cell r="C3">
            <v>0</v>
          </cell>
        </row>
        <row r="4">
          <cell r="B4" t="str">
            <v>PREFEITURA DE GAROPABA | POLÍCIA MILITAR | CORPO DE BOMBEIROS | PMRv | DEINFRA</v>
          </cell>
        </row>
        <row r="5">
          <cell r="B5">
            <v>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  <cell r="E6">
            <v>0</v>
          </cell>
        </row>
        <row r="7">
          <cell r="A7" t="str">
            <v>PRISCILA DA SILVA ROCHA</v>
          </cell>
          <cell r="B7" t="str">
            <v>TRIAL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PRISCILA DA SILVA ROCHA</v>
          </cell>
        </row>
        <row r="8">
          <cell r="A8" t="str">
            <v>VITORIA RECH MACIEL</v>
          </cell>
          <cell r="B8" t="str">
            <v>ATRIJUR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ALESSANDRA ROCIO DE CARVALHO</v>
          </cell>
          <cell r="B9" t="str">
            <v>TRIAL</v>
          </cell>
          <cell r="C9" t="str">
            <v>30-34 F</v>
          </cell>
          <cell r="D9">
            <v>7.0829166666666665E-2</v>
          </cell>
          <cell r="E9">
            <v>82</v>
          </cell>
          <cell r="F9" t="str">
            <v>ALESSANDRA ROCIO DE CARVALHO</v>
          </cell>
        </row>
        <row r="10">
          <cell r="A10" t="str">
            <v>AMANDA PANISSON BENAZZI</v>
          </cell>
          <cell r="B10" t="str">
            <v>ADTRISC</v>
          </cell>
          <cell r="C10" t="str">
            <v>25-29 F</v>
          </cell>
          <cell r="D10">
            <v>7.2760532407407416E-2</v>
          </cell>
          <cell r="E10">
            <v>75</v>
          </cell>
          <cell r="F10" t="str">
            <v>AMANDA PANISSON BENAZZI</v>
          </cell>
        </row>
        <row r="11">
          <cell r="A11" t="str">
            <v>JOSAINE MALDANER BORGES</v>
          </cell>
          <cell r="B11" t="str">
            <v>ATGF</v>
          </cell>
          <cell r="C11" t="str">
            <v>40-44 F</v>
          </cell>
          <cell r="D11">
            <v>7.4922916666666672E-2</v>
          </cell>
          <cell r="E11">
            <v>69</v>
          </cell>
          <cell r="F11" t="str">
            <v>JOSAINE MALDANER BORGES</v>
          </cell>
        </row>
        <row r="12">
          <cell r="A12" t="str">
            <v>GISEL ANDREA LONCOMAM PERALTA</v>
          </cell>
          <cell r="B12" t="str">
            <v>ABTRI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GISEL ANDREA LONCOMAM PERALTA</v>
          </cell>
        </row>
        <row r="13">
          <cell r="A13" t="str">
            <v>JULIANA SÁ DE SOUZA</v>
          </cell>
          <cell r="B13" t="str">
            <v>ADTRISC</v>
          </cell>
          <cell r="C13" t="str">
            <v>35-39 F</v>
          </cell>
          <cell r="D13">
            <v>7.665844907407407E-2</v>
          </cell>
          <cell r="E13">
            <v>60</v>
          </cell>
          <cell r="F13" t="str">
            <v>JULIANA SÁ DE SOUZA</v>
          </cell>
        </row>
        <row r="14">
          <cell r="A14" t="str">
            <v>MARCIA AMARO MARQUES DE ALMEIDA</v>
          </cell>
          <cell r="B14" t="str">
            <v>ATRIJUR</v>
          </cell>
          <cell r="C14" t="str">
            <v>45-49 F</v>
          </cell>
          <cell r="D14">
            <v>7.7094097222222227E-2</v>
          </cell>
          <cell r="E14">
            <v>57</v>
          </cell>
          <cell r="F14" t="str">
            <v>MARCIA AMARO MARQUES DE ALMEIDA</v>
          </cell>
        </row>
        <row r="15">
          <cell r="A15" t="str">
            <v>GABRIELA VENIER ZYTKUEWSZ</v>
          </cell>
          <cell r="B15" t="str">
            <v>ADTRISC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GABRIELA VENIER ZYTKUEWSZ</v>
          </cell>
        </row>
        <row r="16">
          <cell r="A16" t="str">
            <v>EDITH GODIN</v>
          </cell>
          <cell r="B16" t="str">
            <v>ATRIJUR</v>
          </cell>
          <cell r="C16" t="str">
            <v>45-49 F</v>
          </cell>
          <cell r="D16">
            <v>7.9817129629629627E-2</v>
          </cell>
          <cell r="E16">
            <v>52</v>
          </cell>
          <cell r="F16" t="str">
            <v>EDITH GODIN</v>
          </cell>
        </row>
        <row r="17">
          <cell r="A17" t="str">
            <v>RAFAELA RADAVELLI</v>
          </cell>
          <cell r="B17" t="str">
            <v>TRIAL</v>
          </cell>
          <cell r="C17" t="str">
            <v>35-39 F</v>
          </cell>
          <cell r="D17">
            <v>7.9996643518518526E-2</v>
          </cell>
          <cell r="E17">
            <v>50</v>
          </cell>
          <cell r="F17" t="str">
            <v>RAFAELA RADAVELLI</v>
          </cell>
        </row>
        <row r="18">
          <cell r="A18" t="str">
            <v>GABRYELLE ZANINI GONGORA</v>
          </cell>
          <cell r="B18" t="str">
            <v>ATGF</v>
          </cell>
          <cell r="C18" t="str">
            <v>25-29 F</v>
          </cell>
          <cell r="D18">
            <v>8.0917939814814821E-2</v>
          </cell>
          <cell r="E18">
            <v>49</v>
          </cell>
          <cell r="F18" t="str">
            <v>GABRYELLE ZANINI GONGORA</v>
          </cell>
        </row>
        <row r="19">
          <cell r="A19" t="str">
            <v>JUANITA CARVALHO AGOSTINI</v>
          </cell>
          <cell r="B19" t="str">
            <v>ATRIJUR</v>
          </cell>
          <cell r="C19" t="str">
            <v>35-39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ELOISA MEYER</v>
          </cell>
          <cell r="B21" t="str">
            <v>ATRIBRUSQUE</v>
          </cell>
          <cell r="C21" t="str">
            <v>30-34 F</v>
          </cell>
          <cell r="D21">
            <v>8.1776967592592592E-2</v>
          </cell>
          <cell r="E21">
            <v>46</v>
          </cell>
          <cell r="F21" t="str">
            <v>ELOISA MEYER</v>
          </cell>
        </row>
        <row r="22">
          <cell r="A22" t="str">
            <v>DANIELE MUNARETTO DALLEGRAVE</v>
          </cell>
          <cell r="B22" t="str">
            <v>ATRIJUR</v>
          </cell>
          <cell r="C22" t="str">
            <v>35-39 F</v>
          </cell>
          <cell r="D22">
            <v>8.195671296296296E-2</v>
          </cell>
          <cell r="E22">
            <v>45</v>
          </cell>
          <cell r="F22" t="str">
            <v>DANIELE MUNARETTO DALLEGRAVE</v>
          </cell>
        </row>
        <row r="23">
          <cell r="A23" t="str">
            <v>LUCIMARA MARIA AGGIO D'AQUILA</v>
          </cell>
          <cell r="B23" t="str">
            <v>ADTRISC</v>
          </cell>
          <cell r="C23" t="str">
            <v>45-49 F</v>
          </cell>
          <cell r="D23">
            <v>8.4337384259259254E-2</v>
          </cell>
          <cell r="E23">
            <v>44</v>
          </cell>
          <cell r="F23" t="str">
            <v>LUCIMARA MARIA AGGIO D'AQUILA</v>
          </cell>
        </row>
        <row r="24">
          <cell r="A24" t="str">
            <v>THAÍSA ROSA MENEZES</v>
          </cell>
          <cell r="B24" t="str">
            <v>ADTRISC</v>
          </cell>
          <cell r="C24" t="str">
            <v>30-34 F</v>
          </cell>
          <cell r="D24">
            <v>8.4852546296296294E-2</v>
          </cell>
          <cell r="E24">
            <v>43</v>
          </cell>
          <cell r="F24" t="str">
            <v>THAÍSA ROSA MENEZES</v>
          </cell>
        </row>
        <row r="25">
          <cell r="A25" t="str">
            <v>JANAINA CASSOL MACHADO</v>
          </cell>
          <cell r="B25" t="str">
            <v>ATGF</v>
          </cell>
          <cell r="C25" t="str">
            <v>40-44 F</v>
          </cell>
          <cell r="D25">
            <v>8.8660300925925917E-2</v>
          </cell>
          <cell r="E25">
            <v>42</v>
          </cell>
          <cell r="F25" t="str">
            <v>JANAINA CASSOL MACHADO</v>
          </cell>
        </row>
        <row r="26">
          <cell r="A26" t="str">
            <v>LUCIANA S. SOBREIRA</v>
          </cell>
          <cell r="B26" t="str">
            <v>FLORIANOPOLIS</v>
          </cell>
          <cell r="C26" t="str">
            <v>45-49 F</v>
          </cell>
          <cell r="D26">
            <v>9.2002662037037039E-2</v>
          </cell>
          <cell r="E26">
            <v>41</v>
          </cell>
          <cell r="F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40</v>
          </cell>
          <cell r="F27" t="str">
            <v>MÁRCIA CHRISTINA MARTINS DA SILVA DE MAGALHÃES</v>
          </cell>
        </row>
        <row r="28">
          <cell r="A28" t="str">
            <v>Nome</v>
          </cell>
          <cell r="B28" t="str">
            <v>Equipe</v>
          </cell>
          <cell r="C28" t="str">
            <v>Categoria</v>
          </cell>
          <cell r="D28" t="str">
            <v>Total</v>
          </cell>
          <cell r="E28">
            <v>39</v>
          </cell>
          <cell r="F28" t="str">
            <v>NATALIA CALLIARI</v>
          </cell>
        </row>
        <row r="29">
          <cell r="A29" t="str">
            <v>MATHEUS GHIGGI DOS SANTOS</v>
          </cell>
          <cell r="B29" t="str">
            <v>TRIAL</v>
          </cell>
          <cell r="C29" t="str">
            <v>25-29 M</v>
          </cell>
          <cell r="D29">
            <v>3.9967361111111106E-2</v>
          </cell>
          <cell r="E29">
            <v>38</v>
          </cell>
          <cell r="F29" t="str">
            <v>JULIANA BERTOLDI RAYMUNDI</v>
          </cell>
        </row>
        <row r="30">
          <cell r="A30" t="str">
            <v>FRANCISCO MATIAS LECOT</v>
          </cell>
          <cell r="B30" t="str">
            <v>TRIAL</v>
          </cell>
          <cell r="C30" t="str">
            <v>25-29 M</v>
          </cell>
          <cell r="D30">
            <v>4.1319791666666668E-2</v>
          </cell>
          <cell r="E30">
            <v>37</v>
          </cell>
          <cell r="F30" t="str">
            <v>MARCELA BALDISSERA</v>
          </cell>
        </row>
        <row r="31">
          <cell r="A31" t="str">
            <v xml:space="preserve">RICELLI RICARDO CUNHA </v>
          </cell>
          <cell r="B31" t="str">
            <v>TRIAL</v>
          </cell>
          <cell r="C31" t="str">
            <v>30-34 M</v>
          </cell>
          <cell r="D31">
            <v>4.2215277777777782E-2</v>
          </cell>
          <cell r="E31">
            <v>36</v>
          </cell>
          <cell r="F31" t="str">
            <v>CAROLINE FONSECA ZANDONÁ KRIEGER</v>
          </cell>
        </row>
        <row r="32">
          <cell r="A32" t="str">
            <v>GUILHERME GARCIA CUNHA</v>
          </cell>
          <cell r="B32" t="str">
            <v>ASBENTRI</v>
          </cell>
          <cell r="C32" t="str">
            <v>25-29 M</v>
          </cell>
          <cell r="D32">
            <v>4.2569907407407404E-2</v>
          </cell>
          <cell r="E32">
            <v>35</v>
          </cell>
          <cell r="F32" t="str">
            <v>MICHELE MARIA PAULI TIELLET</v>
          </cell>
        </row>
        <row r="33">
          <cell r="A33" t="str">
            <v>IVAN RAZEIRA</v>
          </cell>
          <cell r="B33" t="str">
            <v>ATRIJOI</v>
          </cell>
          <cell r="C33" t="str">
            <v>35-39 M</v>
          </cell>
          <cell r="D33">
            <v>4.4371296296296298E-2</v>
          </cell>
          <cell r="E33">
            <v>34</v>
          </cell>
          <cell r="F33" t="str">
            <v>MARTINA VASCONCELLOS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30-34 M</v>
          </cell>
          <cell r="D34">
            <v>4.5236805555555558E-2</v>
          </cell>
          <cell r="E34">
            <v>33</v>
          </cell>
          <cell r="F34" t="str">
            <v>ELOISA MEYER</v>
          </cell>
        </row>
        <row r="35">
          <cell r="A35" t="str">
            <v>FERNANDO CINI FREITAS</v>
          </cell>
          <cell r="B35" t="str">
            <v>ATRIJUR</v>
          </cell>
          <cell r="C35" t="str">
            <v>40-44 M</v>
          </cell>
          <cell r="D35">
            <v>4.5841087962962976E-2</v>
          </cell>
          <cell r="E35">
            <v>32</v>
          </cell>
          <cell r="F35" t="str">
            <v xml:space="preserve">ISABELA FONSECA BECKER </v>
          </cell>
        </row>
        <row r="36">
          <cell r="A36" t="str">
            <v>ANTONIO FABRICIO DA SILVA DE OLIVEIRA</v>
          </cell>
          <cell r="B36" t="str">
            <v>ATRIJUR</v>
          </cell>
          <cell r="C36" t="str">
            <v>35-39 M</v>
          </cell>
          <cell r="D36">
            <v>4.5859490740740742E-2</v>
          </cell>
          <cell r="E36">
            <v>31</v>
          </cell>
          <cell r="F36" t="str">
            <v>LUCIMARA MARIA AGGIO D'AQUILA</v>
          </cell>
        </row>
        <row r="37">
          <cell r="A37" t="str">
            <v>EZEQUIEL COLUSSI</v>
          </cell>
          <cell r="B37" t="str">
            <v>ATGF</v>
          </cell>
          <cell r="C37" t="str">
            <v>35-39 M</v>
          </cell>
          <cell r="D37">
            <v>4.6687384259259258E-2</v>
          </cell>
          <cell r="E37">
            <v>54</v>
          </cell>
        </row>
        <row r="38">
          <cell r="A38" t="str">
            <v>FELIPE DE TOLEDO MARINO</v>
          </cell>
          <cell r="B38" t="str">
            <v>ATGF</v>
          </cell>
          <cell r="C38" t="str">
            <v>35-39 M</v>
          </cell>
          <cell r="D38">
            <v>4.6760300925925924E-2</v>
          </cell>
          <cell r="E38">
            <v>52</v>
          </cell>
        </row>
        <row r="39">
          <cell r="A39" t="str">
            <v>VINICIUS QUINT DOS SANTOS VIANA</v>
          </cell>
          <cell r="B39" t="str">
            <v>ADTRISC | ESCOLINHA DE TRIATHLON</v>
          </cell>
          <cell r="C39" t="str">
            <v>16-19 M</v>
          </cell>
          <cell r="D39">
            <v>4.7010069444444441E-2</v>
          </cell>
          <cell r="E39">
            <v>50</v>
          </cell>
        </row>
        <row r="40">
          <cell r="A40" t="str">
            <v>RODOLFO DORNELAS</v>
          </cell>
          <cell r="B40" t="str">
            <v>ADTRISC</v>
          </cell>
          <cell r="C40" t="str">
            <v>25-29 M</v>
          </cell>
          <cell r="D40">
            <v>4.7136226851851849E-2</v>
          </cell>
          <cell r="E40">
            <v>49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4.7247685185185184E-2</v>
          </cell>
          <cell r="E41">
            <v>100</v>
          </cell>
          <cell r="F41" t="str">
            <v>LUIZ FRANCISCO DE PAIVA FERREIRA</v>
          </cell>
        </row>
        <row r="42">
          <cell r="A42" t="str">
            <v>MARCELO SANTA HELENA OLIMPIO</v>
          </cell>
          <cell r="B42" t="str">
            <v>SRM</v>
          </cell>
          <cell r="C42" t="str">
            <v>35-39 M</v>
          </cell>
          <cell r="D42">
            <v>4.739201388888889E-2</v>
          </cell>
          <cell r="E42">
            <v>90</v>
          </cell>
          <cell r="F42" t="str">
            <v>MATHEUS GHIGGI DOS SANTOS</v>
          </cell>
        </row>
        <row r="43">
          <cell r="A43" t="str">
            <v>MAURO ANDRÉ PAGLIOSA</v>
          </cell>
          <cell r="B43" t="str">
            <v>ADTRISC</v>
          </cell>
          <cell r="C43" t="str">
            <v>35-39 M</v>
          </cell>
          <cell r="D43">
            <v>4.7861689814814812E-2</v>
          </cell>
          <cell r="E43">
            <v>82</v>
          </cell>
          <cell r="F43" t="str">
            <v>EDMILSON PEREIRA</v>
          </cell>
        </row>
        <row r="44">
          <cell r="A44" t="str">
            <v>RODRIGO ALEXANDRE LOPES</v>
          </cell>
          <cell r="B44" t="str">
            <v>ATRIJUR</v>
          </cell>
          <cell r="C44" t="str">
            <v>40-44 M</v>
          </cell>
          <cell r="D44">
            <v>4.8131134259259266E-2</v>
          </cell>
          <cell r="E44">
            <v>75</v>
          </cell>
          <cell r="F44" t="str">
            <v xml:space="preserve">RICELLI RICARDO CUNHA </v>
          </cell>
        </row>
        <row r="45">
          <cell r="A45" t="str">
            <v>EURICO ANTONIO MENDES</v>
          </cell>
          <cell r="B45" t="str">
            <v>ABTRI</v>
          </cell>
          <cell r="C45" t="str">
            <v>40-44 M</v>
          </cell>
          <cell r="D45">
            <v>4.8182407407407417E-2</v>
          </cell>
          <cell r="E45">
            <v>69</v>
          </cell>
          <cell r="F45" t="str">
            <v>FILIPE NETTO CIRELLI</v>
          </cell>
        </row>
        <row r="46">
          <cell r="A46" t="str">
            <v>RENEE GONÇALVES FILHO</v>
          </cell>
          <cell r="B46" t="str">
            <v>ATGF</v>
          </cell>
          <cell r="C46" t="str">
            <v>30-34 M</v>
          </cell>
          <cell r="D46">
            <v>4.8373842592592593E-2</v>
          </cell>
          <cell r="E46">
            <v>64</v>
          </cell>
          <cell r="F46" t="str">
            <v>FREDERICO MONTEIRO DA SILVA</v>
          </cell>
        </row>
        <row r="47">
          <cell r="A47" t="str">
            <v xml:space="preserve">SANDRO GAYNETT DE BARROS  </v>
          </cell>
          <cell r="B47" t="str">
            <v>ADTRISC</v>
          </cell>
          <cell r="C47" t="str">
            <v>MILITAR</v>
          </cell>
          <cell r="D47">
            <v>4.8498379629629641E-2</v>
          </cell>
          <cell r="E47">
            <v>60</v>
          </cell>
          <cell r="F47" t="str">
            <v>GUILHERME GARCIA CUNHA</v>
          </cell>
        </row>
        <row r="48">
          <cell r="A48" t="str">
            <v>MARCELO BATISTA LIMA</v>
          </cell>
          <cell r="B48" t="str">
            <v>ADTRISC</v>
          </cell>
          <cell r="C48" t="str">
            <v>MILITAR</v>
          </cell>
          <cell r="D48">
            <v>4.8587384259259271E-2</v>
          </cell>
          <cell r="E48">
            <v>57</v>
          </cell>
          <cell r="F48" t="str">
            <v>NATAN MACEDO DOS SANTOS</v>
          </cell>
        </row>
        <row r="49">
          <cell r="A49" t="str">
            <v>RICARDO MOISES CARDOSO DA SILVA</v>
          </cell>
          <cell r="B49" t="str">
            <v>ATGF</v>
          </cell>
          <cell r="C49" t="str">
            <v>MILITAR</v>
          </cell>
          <cell r="D49">
            <v>4.8664583333333351E-2</v>
          </cell>
          <cell r="E49">
            <v>54</v>
          </cell>
          <cell r="F49" t="str">
            <v>CHARLES COSTA BORGES LIMA</v>
          </cell>
        </row>
        <row r="50">
          <cell r="A50" t="str">
            <v>VICTOR SOARES DOS SANTOS</v>
          </cell>
          <cell r="B50" t="str">
            <v>ADTRISC | ESCOLINHA DE TRIATHLON</v>
          </cell>
          <cell r="C50" t="str">
            <v>14-15 M</v>
          </cell>
          <cell r="D50">
            <v>4.8913310185185188E-2</v>
          </cell>
          <cell r="E50">
            <v>52</v>
          </cell>
          <cell r="F50" t="str">
            <v>YAGO RODRIGUES SANTOS ALVES</v>
          </cell>
        </row>
        <row r="51">
          <cell r="A51" t="str">
            <v>GUILHERME DA SILVA GROSSO</v>
          </cell>
          <cell r="B51" t="str">
            <v>ATRIJAR</v>
          </cell>
          <cell r="C51" t="str">
            <v>MILITAR</v>
          </cell>
          <cell r="D51">
            <v>4.9218518518518536E-2</v>
          </cell>
          <cell r="E51">
            <v>50</v>
          </cell>
          <cell r="F51" t="str">
            <v>SANTIAGO ALVAREZ DE TOLEDO MENDONÇA</v>
          </cell>
        </row>
        <row r="52">
          <cell r="A52" t="str">
            <v>HUMBERTO ZAPPELINI FILHO</v>
          </cell>
          <cell r="B52" t="str">
            <v>SRM</v>
          </cell>
          <cell r="C52" t="str">
            <v>35-39 M</v>
          </cell>
          <cell r="D52">
            <v>4.9284143518518515E-2</v>
          </cell>
          <cell r="E52">
            <v>49</v>
          </cell>
          <cell r="F52" t="str">
            <v>IVAN RAZEIRA</v>
          </cell>
        </row>
        <row r="53">
          <cell r="A53" t="str">
            <v>RAMON MONTEIRO MACEDO DOS PASSOS</v>
          </cell>
          <cell r="B53" t="str">
            <v>ATRIJUR</v>
          </cell>
          <cell r="C53" t="str">
            <v>MTB M</v>
          </cell>
          <cell r="D53">
            <v>4.9454513888888899E-2</v>
          </cell>
          <cell r="E53">
            <v>48</v>
          </cell>
          <cell r="F53" t="str">
            <v>JOAO GUILHERME FONSECA DE MELO</v>
          </cell>
        </row>
        <row r="54">
          <cell r="A54" t="str">
            <v>CARLOS TRAUTWEIN BERGAMASCHI</v>
          </cell>
          <cell r="B54" t="str">
            <v>ATRIBRUSQUE</v>
          </cell>
          <cell r="C54" t="str">
            <v>50-54 M</v>
          </cell>
          <cell r="D54">
            <v>5.002523148148149E-2</v>
          </cell>
          <cell r="E54">
            <v>47</v>
          </cell>
          <cell r="F54" t="str">
            <v>LEONARDO PEREIRA</v>
          </cell>
        </row>
        <row r="55">
          <cell r="A55" t="str">
            <v>LUIZ PAULO RODRIGUES DA SILVA</v>
          </cell>
          <cell r="B55" t="str">
            <v>ATRIJAR</v>
          </cell>
          <cell r="C55" t="str">
            <v>35-39 M</v>
          </cell>
          <cell r="D55">
            <v>5.016944444444444E-2</v>
          </cell>
          <cell r="E55">
            <v>46</v>
          </cell>
          <cell r="F55" t="str">
            <v>ARTUR BARCELOS HENRIQUE</v>
          </cell>
        </row>
        <row r="56">
          <cell r="A56" t="str">
            <v>EVERTON LUIZ ADRIANO</v>
          </cell>
          <cell r="B56" t="str">
            <v>ABTRI</v>
          </cell>
          <cell r="C56" t="str">
            <v>30-34 M</v>
          </cell>
          <cell r="D56">
            <v>5.0213888888888905E-2</v>
          </cell>
          <cell r="E56">
            <v>45</v>
          </cell>
          <cell r="F56" t="str">
            <v>VALDIR TORQUATO JÚNIOR</v>
          </cell>
        </row>
        <row r="57">
          <cell r="A57" t="str">
            <v>CLEBER DELL'AGNOLO SOARES</v>
          </cell>
          <cell r="B57" t="str">
            <v>ATRIBRUSQUE</v>
          </cell>
          <cell r="C57" t="str">
            <v>MILITAR</v>
          </cell>
          <cell r="D57">
            <v>5.0366666666666678E-2</v>
          </cell>
          <cell r="E57">
            <v>44</v>
          </cell>
          <cell r="F57" t="str">
            <v>FERNANDO FERREIRA DO COUTO</v>
          </cell>
        </row>
        <row r="58">
          <cell r="A58" t="str">
            <v>RAFAEL CAVALER GARCIA</v>
          </cell>
          <cell r="B58" t="str">
            <v>ATRIJAR</v>
          </cell>
          <cell r="C58" t="str">
            <v>35-39 M</v>
          </cell>
          <cell r="D58">
            <v>5.0367592592592596E-2</v>
          </cell>
          <cell r="E58">
            <v>43</v>
          </cell>
          <cell r="F58" t="str">
            <v>GUSTAVO RINCAWESKI</v>
          </cell>
        </row>
        <row r="59">
          <cell r="A59" t="str">
            <v>GILEAD ALVES MAURICIO</v>
          </cell>
          <cell r="B59" t="str">
            <v>ADTRISC</v>
          </cell>
          <cell r="C59" t="str">
            <v>45-49 M</v>
          </cell>
          <cell r="D59">
            <v>5.0499074074074078E-2</v>
          </cell>
          <cell r="E59">
            <v>42</v>
          </cell>
          <cell r="F59" t="str">
            <v>RAFAEL VITOR PINA PEREIRA</v>
          </cell>
        </row>
        <row r="60">
          <cell r="A60" t="str">
            <v>DANTON CARLOS DE CARVALHO JUNIOR</v>
          </cell>
          <cell r="B60" t="str">
            <v>ATGF</v>
          </cell>
          <cell r="C60" t="str">
            <v>35-39 M</v>
          </cell>
          <cell r="D60">
            <v>5.0951967592592594E-2</v>
          </cell>
          <cell r="E60">
            <v>41</v>
          </cell>
          <cell r="F60" t="str">
            <v>GUILHERME DA SILVA GROSSO</v>
          </cell>
        </row>
        <row r="61">
          <cell r="A61" t="str">
            <v>GLÁUCIO KUPPAS</v>
          </cell>
          <cell r="B61" t="str">
            <v>ABTRI</v>
          </cell>
          <cell r="C61" t="str">
            <v>25-29 M</v>
          </cell>
          <cell r="D61">
            <v>5.1188078703703704E-2</v>
          </cell>
          <cell r="E61">
            <v>40</v>
          </cell>
          <cell r="F61" t="str">
            <v>JULIAN NEYLOR INOCENTE</v>
          </cell>
        </row>
        <row r="62">
          <cell r="A62" t="str">
            <v>MARCIO INGO MILCKE</v>
          </cell>
          <cell r="B62" t="str">
            <v>ATRIBRUSQUE</v>
          </cell>
          <cell r="C62" t="str">
            <v>50-54 M</v>
          </cell>
          <cell r="D62">
            <v>5.1347222222222232E-2</v>
          </cell>
          <cell r="E62">
            <v>39</v>
          </cell>
          <cell r="F62" t="str">
            <v>RICARDO MOISES CARDOSO DA SILVA</v>
          </cell>
        </row>
        <row r="63">
          <cell r="A63" t="str">
            <v>RODRIGO BORDIN TRINDADE</v>
          </cell>
          <cell r="B63" t="str">
            <v>ADTRISC</v>
          </cell>
          <cell r="C63" t="str">
            <v>30-34 M</v>
          </cell>
          <cell r="D63">
            <v>5.1441782407407405E-2</v>
          </cell>
          <cell r="E63">
            <v>38</v>
          </cell>
          <cell r="F63" t="str">
            <v>CLEBER JOSÉ DOS SANTOS JUNIOR</v>
          </cell>
        </row>
        <row r="64">
          <cell r="A64" t="str">
            <v>ANDRÉ VENTURI PEREIRA</v>
          </cell>
          <cell r="B64" t="str">
            <v>ADTRISC</v>
          </cell>
          <cell r="C64" t="str">
            <v>35-39 M</v>
          </cell>
          <cell r="D64">
            <v>5.1533680555555551E-2</v>
          </cell>
          <cell r="E64">
            <v>37</v>
          </cell>
          <cell r="F64" t="str">
            <v>VALTER LILLER NETO</v>
          </cell>
        </row>
        <row r="65">
          <cell r="A65" t="str">
            <v>IVAN BORGES JUNIOR</v>
          </cell>
          <cell r="B65" t="str">
            <v>ATGF</v>
          </cell>
          <cell r="C65" t="str">
            <v>40-44 M</v>
          </cell>
          <cell r="D65">
            <v>5.1648032407407417E-2</v>
          </cell>
          <cell r="E65">
            <v>36</v>
          </cell>
          <cell r="F65" t="str">
            <v>LEONARDO MARQUARDT BIBOW</v>
          </cell>
        </row>
        <row r="66">
          <cell r="A66" t="str">
            <v>ALEXANDRE GARCIA</v>
          </cell>
          <cell r="B66" t="str">
            <v>ABTRI</v>
          </cell>
          <cell r="C66" t="str">
            <v>35-39 M</v>
          </cell>
          <cell r="D66">
            <v>5.2335879629629628E-2</v>
          </cell>
          <cell r="E66">
            <v>35</v>
          </cell>
          <cell r="F66" t="str">
            <v>FELIPE DE TOLEDO MARINO</v>
          </cell>
        </row>
        <row r="67">
          <cell r="A67" t="str">
            <v>LEONARDO MARQUARDT BIBOW</v>
          </cell>
          <cell r="B67" t="str">
            <v>ATRIJOI</v>
          </cell>
          <cell r="C67" t="str">
            <v>16-19 M</v>
          </cell>
          <cell r="D67">
            <v>5.239328703703703E-2</v>
          </cell>
          <cell r="E67">
            <v>34</v>
          </cell>
          <cell r="F67" t="str">
            <v>GABRIEL PAIVA HERMANN</v>
          </cell>
        </row>
        <row r="68">
          <cell r="A68" t="str">
            <v>EWERSON LUIZ DA SILVA</v>
          </cell>
          <cell r="B68" t="str">
            <v>ABTRI</v>
          </cell>
          <cell r="C68" t="str">
            <v>MILITAR</v>
          </cell>
          <cell r="D68">
            <v>5.2451620370370371E-2</v>
          </cell>
          <cell r="E68">
            <v>33</v>
          </cell>
          <cell r="F68" t="str">
            <v xml:space="preserve">SANDRO GAYNETT DE BARROS </v>
          </cell>
        </row>
        <row r="69">
          <cell r="A69" t="str">
            <v>UBIRATAN DE ANDRADE JúNIOR</v>
          </cell>
          <cell r="B69" t="str">
            <v>ATRIJAR</v>
          </cell>
          <cell r="C69" t="str">
            <v>40-44 M</v>
          </cell>
          <cell r="D69">
            <v>5.2570138888888895E-2</v>
          </cell>
          <cell r="E69">
            <v>32</v>
          </cell>
          <cell r="F69" t="str">
            <v>ANDRÉ VENTURI PEREIRA</v>
          </cell>
        </row>
        <row r="70">
          <cell r="A70" t="str">
            <v>ROBERTO WEINGARTNER</v>
          </cell>
          <cell r="B70" t="str">
            <v>ADTRISC</v>
          </cell>
          <cell r="C70" t="str">
            <v>MILITAR</v>
          </cell>
          <cell r="D70">
            <v>5.2801620370370381E-2</v>
          </cell>
          <cell r="E70">
            <v>31</v>
          </cell>
          <cell r="F70" t="str">
            <v>MAURO ANDRÉ PAGLIOSA</v>
          </cell>
        </row>
        <row r="71">
          <cell r="A71" t="str">
            <v>RAFAEL FERREIRA</v>
          </cell>
          <cell r="B71" t="str">
            <v>ABTRI</v>
          </cell>
          <cell r="C71" t="str">
            <v>40-44 M</v>
          </cell>
          <cell r="D71">
            <v>5.2925694444444449E-2</v>
          </cell>
          <cell r="E71">
            <v>30</v>
          </cell>
          <cell r="F71" t="str">
            <v>ADRIANO SPIES NOGUEZ</v>
          </cell>
        </row>
        <row r="72">
          <cell r="A72" t="str">
            <v>RAFAEL CANUTO DE SOUZA</v>
          </cell>
          <cell r="B72" t="str">
            <v>SRM</v>
          </cell>
          <cell r="C72" t="str">
            <v>35-39 M</v>
          </cell>
          <cell r="D72">
            <v>5.3520138888888881E-2</v>
          </cell>
          <cell r="E72">
            <v>29</v>
          </cell>
          <cell r="F72" t="str">
            <v>VICTOR SOARES DOS SANTOS</v>
          </cell>
        </row>
        <row r="73">
          <cell r="A73" t="str">
            <v>DOUGLAS WINTER</v>
          </cell>
          <cell r="B73" t="str">
            <v>TRIAL</v>
          </cell>
          <cell r="C73" t="str">
            <v>35-39 M</v>
          </cell>
          <cell r="D73">
            <v>5.3965393518518513E-2</v>
          </cell>
          <cell r="E73">
            <v>28</v>
          </cell>
          <cell r="F73" t="str">
            <v>JAIR OSS EMER</v>
          </cell>
        </row>
        <row r="74">
          <cell r="A74" t="str">
            <v>FERNANDO ANTONIO MARINHO</v>
          </cell>
          <cell r="B74" t="str">
            <v>ADTRISC</v>
          </cell>
          <cell r="C74" t="str">
            <v>40-44 M</v>
          </cell>
          <cell r="D74">
            <v>5.4006944444444455E-2</v>
          </cell>
          <cell r="E74">
            <v>27</v>
          </cell>
          <cell r="F74" t="str">
            <v>RENAN ALFONSO CEREZER</v>
          </cell>
        </row>
        <row r="75">
          <cell r="A75" t="str">
            <v>FABRICIO FONTANELLA DE SOUZA</v>
          </cell>
          <cell r="B75" t="str">
            <v>SRM</v>
          </cell>
          <cell r="C75" t="str">
            <v>35-39 M</v>
          </cell>
          <cell r="D75">
            <v>5.4313425925925925E-2</v>
          </cell>
          <cell r="E75">
            <v>26</v>
          </cell>
          <cell r="F75" t="str">
            <v>JAILSON FLORES</v>
          </cell>
        </row>
        <row r="76">
          <cell r="A76" t="str">
            <v>ANDRé AGOSTINI MORENO</v>
          </cell>
          <cell r="B76" t="str">
            <v>ADTRISC</v>
          </cell>
          <cell r="C76" t="str">
            <v>35-39 M</v>
          </cell>
          <cell r="D76">
            <v>5.4886921296296298E-2</v>
          </cell>
          <cell r="E76">
            <v>25</v>
          </cell>
          <cell r="F76" t="str">
            <v>MAURO CAMPOS MATOS</v>
          </cell>
        </row>
        <row r="77">
          <cell r="A77" t="str">
            <v>JEAN CARLO LAURINDO</v>
          </cell>
          <cell r="B77" t="str">
            <v>ADTRISC</v>
          </cell>
          <cell r="C77" t="str">
            <v>35-39 M</v>
          </cell>
          <cell r="D77">
            <v>5.5267824074074073E-2</v>
          </cell>
          <cell r="E77">
            <v>24</v>
          </cell>
          <cell r="F77" t="str">
            <v>JORGE GUSTAVO FERNANDEZ IZQUIERDO</v>
          </cell>
        </row>
        <row r="78">
          <cell r="A78" t="str">
            <v>PEDRO HENRIQUE QUINT DOS SANTOS</v>
          </cell>
          <cell r="B78" t="str">
            <v>ADTRISC | ESCOLINHA DE TRIATHLON</v>
          </cell>
          <cell r="C78" t="str">
            <v>16-19 M</v>
          </cell>
          <cell r="D78">
            <v>5.5804745370370369E-2</v>
          </cell>
          <cell r="E78">
            <v>23</v>
          </cell>
          <cell r="F78" t="str">
            <v>GILEAD ALVES MAURICIO</v>
          </cell>
        </row>
        <row r="79">
          <cell r="A79" t="str">
            <v>FABIO ROBERTO KUHN FARIAS</v>
          </cell>
          <cell r="B79" t="str">
            <v>ADTRISC</v>
          </cell>
          <cell r="C79" t="str">
            <v>45-49 M</v>
          </cell>
          <cell r="D79">
            <v>5.5912731481481501E-2</v>
          </cell>
          <cell r="E79">
            <v>22</v>
          </cell>
          <cell r="F79" t="str">
            <v>EURICO ANTONIO MENDES</v>
          </cell>
        </row>
        <row r="80">
          <cell r="A80" t="str">
            <v>JOSÉ ROBERTO CAFFARATE PAPALEO</v>
          </cell>
          <cell r="B80" t="str">
            <v>ATGF</v>
          </cell>
          <cell r="C80" t="str">
            <v>50-54 M</v>
          </cell>
          <cell r="D80">
            <v>5.6006944444444456E-2</v>
          </cell>
          <cell r="E80">
            <v>21</v>
          </cell>
          <cell r="F80" t="str">
            <v>RENATO CARLOS DE ANDRADE</v>
          </cell>
        </row>
        <row r="81">
          <cell r="A81" t="str">
            <v>JULIANO JACIR SALVADORI</v>
          </cell>
          <cell r="B81" t="str">
            <v>TRIAL</v>
          </cell>
          <cell r="C81" t="str">
            <v>30-34 M</v>
          </cell>
          <cell r="D81">
            <v>5.6228587962962963E-2</v>
          </cell>
          <cell r="E81">
            <v>20</v>
          </cell>
          <cell r="F81" t="str">
            <v>RAFAEL CAVALER GARCIA</v>
          </cell>
        </row>
        <row r="82">
          <cell r="A82" t="str">
            <v>JORGE GUSTAVO FERNANDEZ IZQUIERDO</v>
          </cell>
          <cell r="B82" t="str">
            <v>SRM</v>
          </cell>
          <cell r="C82" t="str">
            <v>45-49 M</v>
          </cell>
          <cell r="D82">
            <v>5.6343287037037046E-2</v>
          </cell>
          <cell r="E82">
            <v>19</v>
          </cell>
          <cell r="F82" t="str">
            <v>EVERTON LUIZ ADRIANO</v>
          </cell>
        </row>
        <row r="83">
          <cell r="A83" t="str">
            <v>JULIANO FERRÃO DOS SANTOS</v>
          </cell>
          <cell r="B83" t="str">
            <v>ADTRISC</v>
          </cell>
          <cell r="C83" t="str">
            <v>MILITAR</v>
          </cell>
          <cell r="D83">
            <v>5.6390625000000014E-2</v>
          </cell>
          <cell r="E83">
            <v>18</v>
          </cell>
          <cell r="F83" t="str">
            <v>CARLOS ANTONIO MENEGAZZO ARAUJO</v>
          </cell>
        </row>
        <row r="84">
          <cell r="A84" t="str">
            <v>AUGUSTO DE VICENTO FINAGEV</v>
          </cell>
          <cell r="B84" t="str">
            <v>ADTRISC</v>
          </cell>
          <cell r="C84" t="str">
            <v>45-49 M</v>
          </cell>
          <cell r="D84">
            <v>5.6682175925925934E-2</v>
          </cell>
          <cell r="E84">
            <v>17</v>
          </cell>
          <cell r="F84" t="str">
            <v>FELIPE QUINTES STEINER</v>
          </cell>
        </row>
        <row r="85">
          <cell r="A85" t="str">
            <v>AMILTON ADALBERTO SCHMIDT FILHO</v>
          </cell>
          <cell r="B85" t="str">
            <v>ATGF</v>
          </cell>
          <cell r="C85" t="str">
            <v>30-34 M</v>
          </cell>
          <cell r="D85">
            <v>5.6750925925925927E-2</v>
          </cell>
          <cell r="E85">
            <v>16</v>
          </cell>
          <cell r="F85" t="str">
            <v>VALMIR ROBERTO MARTINS JUNIOR</v>
          </cell>
        </row>
        <row r="86">
          <cell r="A86" t="str">
            <v>ADRIEL GHIZONI ROHLING</v>
          </cell>
          <cell r="B86" t="str">
            <v>ABTRI</v>
          </cell>
          <cell r="C86" t="str">
            <v>40-44 M</v>
          </cell>
          <cell r="D86">
            <v>5.6849652777777787E-2</v>
          </cell>
          <cell r="E86">
            <v>15</v>
          </cell>
          <cell r="F86" t="str">
            <v>JACSON RABELLO NATAL</v>
          </cell>
        </row>
        <row r="87">
          <cell r="A87" t="str">
            <v>ALEXANDRE DE SOUZA KRÁS BORGES</v>
          </cell>
          <cell r="B87" t="str">
            <v>ADTRISC</v>
          </cell>
          <cell r="C87" t="str">
            <v>40-44 M</v>
          </cell>
          <cell r="D87">
            <v>5.7068981481481484E-2</v>
          </cell>
          <cell r="E87">
            <v>14</v>
          </cell>
          <cell r="F87" t="str">
            <v>NORTON LEAL BORGES</v>
          </cell>
        </row>
        <row r="88">
          <cell r="A88" t="str">
            <v>JONY SANDIN</v>
          </cell>
          <cell r="B88" t="str">
            <v>ADTRISC</v>
          </cell>
          <cell r="C88" t="str">
            <v>40-44 M</v>
          </cell>
          <cell r="D88">
            <v>5.7214814814814829E-2</v>
          </cell>
          <cell r="E88">
            <v>13</v>
          </cell>
          <cell r="F88" t="str">
            <v>JOÃO HIPÓLITO ALVES GARCEZ</v>
          </cell>
        </row>
        <row r="89">
          <cell r="A89" t="str">
            <v>SERGIO LUIZ DE JESUS PEREIRA</v>
          </cell>
          <cell r="B89" t="str">
            <v>AITRI</v>
          </cell>
          <cell r="C89" t="str">
            <v>40-44 M</v>
          </cell>
          <cell r="D89">
            <v>5.802858796296298E-2</v>
          </cell>
          <cell r="E89">
            <v>12</v>
          </cell>
          <cell r="F89" t="str">
            <v>HARIEL PETRY PITZ</v>
          </cell>
        </row>
        <row r="90">
          <cell r="A90" t="str">
            <v>WALDEMARO JOSé FERREIRA</v>
          </cell>
          <cell r="B90" t="str">
            <v>ABTRI</v>
          </cell>
          <cell r="C90" t="str">
            <v>55-59 M</v>
          </cell>
          <cell r="D90">
            <v>5.8571064814814819E-2</v>
          </cell>
          <cell r="E90">
            <v>11</v>
          </cell>
          <cell r="F90" t="str">
            <v>DIMITRI CAMPANA</v>
          </cell>
        </row>
        <row r="91">
          <cell r="A91" t="str">
            <v>VITOR MARCIO WLADYKA</v>
          </cell>
          <cell r="B91" t="str">
            <v>ABTRI</v>
          </cell>
          <cell r="C91" t="str">
            <v>45-49 M</v>
          </cell>
          <cell r="D91">
            <v>5.8592824074074096E-2</v>
          </cell>
          <cell r="E91">
            <v>10</v>
          </cell>
          <cell r="F91" t="str">
            <v>HUMBERTO ZAPPELINI FILHO</v>
          </cell>
        </row>
        <row r="92">
          <cell r="A92" t="str">
            <v>EDUARDO GONZAGA ROCHA</v>
          </cell>
          <cell r="B92" t="str">
            <v>ATRIJUR</v>
          </cell>
          <cell r="C92" t="str">
            <v>55-59 M</v>
          </cell>
          <cell r="D92">
            <v>5.9168981481481503E-2</v>
          </cell>
          <cell r="E92">
            <v>9</v>
          </cell>
          <cell r="F92" t="str">
            <v>CHARLES ALBANI DADAM</v>
          </cell>
        </row>
        <row r="93">
          <cell r="A93" t="str">
            <v>LUIZ GUSTAVO STRELOW MACHADO</v>
          </cell>
          <cell r="B93" t="str">
            <v>ADTRISC | ESCOLINHA DE TRIATHLON</v>
          </cell>
          <cell r="C93" t="str">
            <v>14-15 M</v>
          </cell>
          <cell r="D93">
            <v>6.0995833333333332E-2</v>
          </cell>
          <cell r="E93">
            <v>8</v>
          </cell>
          <cell r="F93" t="str">
            <v>MARCUS VINICIUS CUNHA DOS SANTOS</v>
          </cell>
        </row>
        <row r="94">
          <cell r="A94" t="str">
            <v>EDUARDO KLOTZ</v>
          </cell>
          <cell r="B94" t="str">
            <v>ABTRI</v>
          </cell>
          <cell r="C94" t="str">
            <v>30-34 M</v>
          </cell>
          <cell r="D94">
            <v>6.1512847222222222E-2</v>
          </cell>
          <cell r="E94">
            <v>7</v>
          </cell>
          <cell r="F94" t="str">
            <v>FILIPE MANOEL NAZARIO</v>
          </cell>
        </row>
        <row r="95">
          <cell r="A95" t="str">
            <v>PAULO ROBERTO SCHULTE DA SILVA</v>
          </cell>
          <cell r="B95" t="str">
            <v>ATRIBRUSQUE</v>
          </cell>
          <cell r="C95" t="str">
            <v>60-64 M</v>
          </cell>
          <cell r="D95">
            <v>6.1581481481481487E-2</v>
          </cell>
          <cell r="E95">
            <v>6</v>
          </cell>
          <cell r="F95" t="str">
            <v>FERNANDO ANTONIO MARINHO</v>
          </cell>
        </row>
        <row r="96">
          <cell r="A96" t="str">
            <v>PAULO ROBERTO ESCOBAR FERREIRA</v>
          </cell>
          <cell r="B96" t="str">
            <v>ATGF</v>
          </cell>
          <cell r="C96" t="str">
            <v>55-59 M</v>
          </cell>
          <cell r="D96">
            <v>6.1780324074074078E-2</v>
          </cell>
          <cell r="E96">
            <v>5</v>
          </cell>
          <cell r="F96" t="str">
            <v>CLEBER DELL'AGNOLO SOARES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4</v>
          </cell>
          <cell r="F97" t="str">
            <v>RAMON MONTEIRO MACEDO DOS PASSOS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3</v>
          </cell>
          <cell r="F98" t="str">
            <v>CASSIUS REBELATTO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2</v>
          </cell>
          <cell r="F99" t="str">
            <v>MARCO AURELIO SENS DA SILVA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1</v>
          </cell>
          <cell r="F100" t="str">
            <v>MARCELO MAJOROS DOMINGUEZ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1</v>
          </cell>
          <cell r="F101" t="str">
            <v>UBIRATAN DE ANDRADE JúNIOR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1</v>
          </cell>
          <cell r="F102" t="str">
            <v>YAN HUSADEL LEDUC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1</v>
          </cell>
          <cell r="F103" t="str">
            <v>ROBERTO WEINGARTNER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1</v>
          </cell>
          <cell r="F104" t="str">
            <v>NICOLAS FERNANDES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1</v>
          </cell>
          <cell r="F105" t="str">
            <v>TIAGO MARCELINO GOMES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1</v>
          </cell>
          <cell r="F106" t="str">
            <v>GUILHERME SANTOS DE OLIVIERA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1</v>
          </cell>
          <cell r="F107" t="str">
            <v>VINICIUS QUINT DOS SANTOS VIANA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1</v>
          </cell>
          <cell r="F108" t="str">
            <v>EMERSON ANCINI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1</v>
          </cell>
          <cell r="F109" t="str">
            <v>RAFAEL PERUCHI ZANATTA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 t="str">
            <v>GABRIEL MONTEIRO PEREIRA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1</v>
          </cell>
          <cell r="F111" t="str">
            <v>LUCIANO PASCHOETO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1</v>
          </cell>
          <cell r="F112" t="str">
            <v>ODILON DE SOUZA JÚNIOR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1</v>
          </cell>
          <cell r="F113" t="str">
            <v>CARLO ANTONIO ZANICHELLI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1</v>
          </cell>
          <cell r="F114" t="str">
            <v>PEDRO HENRIQUE QUINT DOS SANTOS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1</v>
          </cell>
          <cell r="F115" t="str">
            <v>EDUARDO VOLPATO DE LIMA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 t="str">
            <v>VALMOR RAIMUNDO MACHADO JUNIOR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1</v>
          </cell>
          <cell r="F117" t="str">
            <v>GUILHERME DÁVILA REIS BARROSO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JAIRO HÉLIO DE SOUZA FILHO 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1</v>
          </cell>
          <cell r="F119" t="str">
            <v>JOSÉ ROBERTO CAFFARATE PAPALEO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1</v>
          </cell>
          <cell r="F120" t="str">
            <v>ARLEY ANSELMO JUNIOR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1</v>
          </cell>
          <cell r="F121" t="str">
            <v>ANDRE FILLIPE POKREVIESKI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1</v>
          </cell>
          <cell r="F122" t="str">
            <v>LUCAS IAGO FRATONI MENDES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1</v>
          </cell>
          <cell r="F123" t="str">
            <v>FABIO AUGUSTO TIELLET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1</v>
          </cell>
          <cell r="F124" t="str">
            <v>ROGERIO ANTONIO SCHMITT JUNIOR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 t="str">
            <v>VITOR MARCIO WLADYKA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1</v>
          </cell>
          <cell r="F126" t="str">
            <v>DOUGLAS FOSSATTI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1</v>
          </cell>
          <cell r="F127" t="str">
            <v>JULIANO JACIR SALVADORI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1</v>
          </cell>
          <cell r="F128" t="str">
            <v>ANDRÉ LUIZ DA SILVA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 t="str">
            <v>GUSTAVO FRIOL BENTO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1</v>
          </cell>
          <cell r="F130" t="str">
            <v>FILIPE REZENDES COLOMBO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1</v>
          </cell>
          <cell r="F131" t="str">
            <v>EURICO D'AQUILA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 t="str">
            <v>EDUARDO GONZAGA ROCHA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1</v>
          </cell>
          <cell r="F133" t="str">
            <v>JOÃO LUIS MARTINS AMORIM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1</v>
          </cell>
          <cell r="F134" t="str">
            <v>ROGER RAINOLDO RADUENZ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1</v>
          </cell>
          <cell r="F135" t="str">
            <v>ANDRE AGOSTINI MORENO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1</v>
          </cell>
          <cell r="F136" t="str">
            <v>RENE FLORIANO AMANDIO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1</v>
          </cell>
          <cell r="F137" t="str">
            <v>WALDEMARO JOSE FERREIRA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1</v>
          </cell>
          <cell r="F138" t="str">
            <v>LUIZ GUSTAVO STRELOW MACHADO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1</v>
          </cell>
          <cell r="F139" t="str">
            <v>GUSTAVO PASINATTO MIRANDOLI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1</v>
          </cell>
          <cell r="F140" t="str">
            <v>ANDRE LUCIANO ERN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1</v>
          </cell>
          <cell r="F141" t="str">
            <v>DAVI CORRêA FERNANDES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1</v>
          </cell>
          <cell r="F142" t="str">
            <v>EDUARDO AUGUSTO DE OLIVEIRA VIEIRA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1</v>
          </cell>
          <cell r="F143" t="str">
            <v>RODRIGO OTÁVIO JOHANNSEN MULLER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>
            <v>0</v>
          </cell>
          <cell r="B148">
            <v>0</v>
          </cell>
          <cell r="C148" t="str">
            <v>ATC</v>
          </cell>
          <cell r="D148" t="str">
            <v>ADTRISC</v>
          </cell>
          <cell r="E148" t="str">
            <v>ABTRI</v>
          </cell>
          <cell r="F148" t="str">
            <v>TRIAL</v>
          </cell>
          <cell r="G148" t="str">
            <v>ATC|IRONMIND</v>
          </cell>
          <cell r="H148" t="str">
            <v>ATC|TIME</v>
          </cell>
          <cell r="I148" t="str">
            <v>ATC|NEWPACE</v>
          </cell>
          <cell r="J148" t="str">
            <v>ATC|GPA</v>
          </cell>
          <cell r="K148" t="str">
            <v>ATC|JUSTRUN</v>
          </cell>
          <cell r="L148" t="str">
            <v>ATC|SPRINT</v>
          </cell>
          <cell r="M148" t="str">
            <v>ATRIJUR</v>
          </cell>
          <cell r="N148" t="str">
            <v>ATRIBRUSQUE</v>
          </cell>
          <cell r="O148" t="str">
            <v>S.R.MAMPITUBA</v>
          </cell>
          <cell r="P148" t="str">
            <v>ASBENTRI</v>
          </cell>
          <cell r="Q148" t="str">
            <v>ATVO</v>
          </cell>
          <cell r="R148" t="str">
            <v>ATRIJAR</v>
          </cell>
          <cell r="S148" t="str">
            <v>ATRIJOI</v>
          </cell>
          <cell r="T148" t="str">
            <v>AITRI</v>
          </cell>
          <cell r="U148" t="str">
            <v>ATGF</v>
          </cell>
        </row>
        <row r="149">
          <cell r="A149">
            <v>0</v>
          </cell>
          <cell r="B149">
            <v>0</v>
          </cell>
          <cell r="C149">
            <v>3</v>
          </cell>
          <cell r="D149">
            <v>23</v>
          </cell>
          <cell r="E149">
            <v>31</v>
          </cell>
          <cell r="F149">
            <v>14</v>
          </cell>
          <cell r="G149">
            <v>7</v>
          </cell>
          <cell r="H149">
            <v>3</v>
          </cell>
          <cell r="I149">
            <v>5</v>
          </cell>
          <cell r="J149">
            <v>7</v>
          </cell>
          <cell r="K149">
            <v>5</v>
          </cell>
          <cell r="L149">
            <v>1</v>
          </cell>
          <cell r="M149">
            <v>4</v>
          </cell>
          <cell r="N149">
            <v>2</v>
          </cell>
          <cell r="O149">
            <v>10</v>
          </cell>
          <cell r="P149">
            <v>1</v>
          </cell>
          <cell r="Q149">
            <v>3</v>
          </cell>
          <cell r="R149">
            <v>4</v>
          </cell>
          <cell r="S149">
            <v>2</v>
          </cell>
          <cell r="T149">
            <v>4</v>
          </cell>
          <cell r="U149">
            <v>3</v>
          </cell>
          <cell r="V149">
            <v>132</v>
          </cell>
        </row>
        <row r="150">
          <cell r="A150">
            <v>0</v>
          </cell>
          <cell r="B150" t="str">
            <v>EQUIPES</v>
          </cell>
          <cell r="C150">
            <v>0</v>
          </cell>
          <cell r="D150">
            <v>0</v>
          </cell>
          <cell r="E150">
            <v>0</v>
          </cell>
        </row>
        <row r="151">
          <cell r="A151">
            <v>0</v>
          </cell>
          <cell r="B151" t="str">
            <v>ADTRISC | FME SÃO JOSÉ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0</v>
          </cell>
          <cell r="B152" t="str">
            <v>ADTRISC | JUSTRUN</v>
          </cell>
          <cell r="C152">
            <v>0</v>
          </cell>
          <cell r="D152">
            <v>0</v>
          </cell>
          <cell r="E152">
            <v>0</v>
          </cell>
        </row>
        <row r="153">
          <cell r="A153">
            <v>0</v>
          </cell>
          <cell r="B153" t="str">
            <v>ABTRI</v>
          </cell>
          <cell r="C153">
            <v>0</v>
          </cell>
          <cell r="D153">
            <v>0</v>
          </cell>
          <cell r="E153">
            <v>0</v>
          </cell>
        </row>
        <row r="154">
          <cell r="A154">
            <v>0</v>
          </cell>
          <cell r="B154" t="str">
            <v>ADTRISC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0</v>
          </cell>
          <cell r="B155" t="str">
            <v>ABTRI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0</v>
          </cell>
          <cell r="B156" t="str">
            <v>TRIAL | FME BALNEÁRIO CAMBORIÚ</v>
          </cell>
          <cell r="C156">
            <v>0</v>
          </cell>
          <cell r="D156">
            <v>0</v>
          </cell>
          <cell r="E156">
            <v>0</v>
          </cell>
        </row>
        <row r="157">
          <cell r="A157">
            <v>0</v>
          </cell>
          <cell r="B157" t="str">
            <v>ADTRISC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0</v>
          </cell>
          <cell r="B158" t="str">
            <v>TRIAL | FME BALNEÁRIO CAMBORIÚ</v>
          </cell>
          <cell r="C158">
            <v>0</v>
          </cell>
          <cell r="D158">
            <v>0</v>
          </cell>
          <cell r="E158">
            <v>0</v>
          </cell>
        </row>
        <row r="159">
          <cell r="A159">
            <v>0</v>
          </cell>
          <cell r="B159" t="str">
            <v>TRIAL | FME BALNEÁRIO CAMBORIÚ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0</v>
          </cell>
          <cell r="B160" t="str">
            <v>ABTRI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>
            <v>0</v>
          </cell>
          <cell r="B161" t="str">
            <v>ABTRI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0</v>
          </cell>
          <cell r="B162" t="str">
            <v>ATC | IRONMIND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0</v>
          </cell>
          <cell r="B163" t="str">
            <v>ATC | TIME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0</v>
          </cell>
          <cell r="B164" t="str">
            <v>ADTRISC | ESCOLINHA DE TRIATHLON | UNLIMITED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0</v>
          </cell>
          <cell r="B165" t="str">
            <v>ATC | GPA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0</v>
          </cell>
          <cell r="B166" t="str">
            <v>ABTRI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 t="str">
            <v>TRIAL | FME BALNEÁRIO CAMBORIÚ | BEM NATURAL</v>
          </cell>
          <cell r="C167">
            <v>0</v>
          </cell>
          <cell r="D167">
            <v>0</v>
          </cell>
          <cell r="E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  <cell r="T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</sheetData>
      <sheetData sheetId="9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str">
            <v>JOSAINE MALDANER BORGES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str">
            <v>EDITH GODIN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  <cell r="F16">
            <v>0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str">
            <v>FERNANDO CINI FREITAS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str">
            <v>TARSO GONÇALVES SOARES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str">
            <v>FABRICIO ABIDO CAMARGO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str">
            <v>ANTONIO FABRICIO DA SILVA DE OLIVEIRA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str">
            <v>LUIZ FERNANDO RODRIGUES JARDIM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str">
            <v>RAPHA NOSTIN ALVES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str">
            <v xml:space="preserve">SANDRO GAYNETT DE BARROS  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str">
            <v>RENEE GONÇALVES FILHO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str">
            <v>MARCELO BATISTA LIMA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str">
            <v>GABRIEL ROCHA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str">
            <v>IVAN BORGES JUNIOR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str">
            <v>JEAN CARLO LAURINDO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str">
            <v>DANTON CARLOS DE CARVALHO JUNIOR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str">
            <v>JONY SANDIN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str">
            <v>ALEXIS ROCKENBACH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str">
            <v>LUCIANO GARNICA CAMARGO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str">
            <v>PAULO ROBERTO ESCOBAR FERREIRA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</sheetData>
      <sheetData sheetId="10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e">
            <v>#N/A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e">
            <v>#N/A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e">
            <v>#N/A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e">
            <v>#N/A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e">
            <v>#N/A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e">
            <v>#N/A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e">
            <v>#N/A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e">
            <v>#N/A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e">
            <v>#N/A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e">
            <v>#N/A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e">
            <v>#N/A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str">
            <v>RENAN ALFONSO CEREZER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e">
            <v>#N/A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e">
            <v>#N/A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e">
            <v>#N/A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e">
            <v>#N/A</v>
          </cell>
        </row>
      </sheetData>
      <sheetData sheetId="11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2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3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GABRIEL MOREIRA DA SILVA</v>
          </cell>
          <cell r="B4" t="str">
            <v>ASSOCIAÇÃO DESPORTIVA TRIATLÉTICA DE SANTA CATARINA - 2017</v>
          </cell>
          <cell r="C4" t="str">
            <v>14-15 M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AUGUSTO LOPES GOMES</v>
          </cell>
          <cell r="B5" t="str">
            <v>ASSOCIAÇÃO DOS TREINADORES CORRIDA DE SANTA CATARINA</v>
          </cell>
          <cell r="C5" t="str">
            <v>20-24 M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ALEXANDRE MOSER FACCIN</v>
          </cell>
          <cell r="B6" t="str">
            <v>ASSOCIAÇÃO BLUMENAUENSE DE TRIATHLON - 2017</v>
          </cell>
          <cell r="C6" t="str">
            <v>25-29 M</v>
          </cell>
          <cell r="D6" t="e">
            <v>#N/A</v>
          </cell>
          <cell r="E6" t="e">
            <v>#N/A</v>
          </cell>
          <cell r="F6">
            <v>0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A7" t="str">
            <v>ASTERIO AGOSTINHO STOLF</v>
          </cell>
          <cell r="B7" t="str">
            <v>ASSOCIAÇÃO BLUMENAUENSE DE TRIATHLON - 2017</v>
          </cell>
          <cell r="C7" t="str">
            <v>25-29 M</v>
          </cell>
          <cell r="D7" t="e">
            <v>#N/A</v>
          </cell>
          <cell r="E7" t="e">
            <v>#N/A</v>
          </cell>
          <cell r="F7" t="e">
            <v>#N/A</v>
          </cell>
          <cell r="G7">
            <v>0</v>
          </cell>
          <cell r="H7" t="e">
            <v>#N/A</v>
          </cell>
          <cell r="J7" t="e">
            <v>#N/A</v>
          </cell>
        </row>
        <row r="8">
          <cell r="A8" t="str">
            <v>DIEGO DUNZER</v>
          </cell>
          <cell r="B8" t="str">
            <v>ASSOCIAÇÃO DESPORTIVA TRIATLÉTICA DE SANTA CATARINA - 2017</v>
          </cell>
          <cell r="C8" t="str">
            <v>25-29 M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44</v>
          </cell>
          <cell r="J8" t="e">
            <v>#N/A</v>
          </cell>
        </row>
        <row r="9">
          <cell r="A9" t="str">
            <v>DIEGO HENSEL</v>
          </cell>
          <cell r="B9" t="str">
            <v>ASSOCIAÇÃO BLUMENAUENSE DE TRIATHLON - 2017</v>
          </cell>
          <cell r="C9" t="str">
            <v>25-29 M</v>
          </cell>
          <cell r="D9" t="e">
            <v>#N/A</v>
          </cell>
          <cell r="E9" t="e">
            <v>#N/A</v>
          </cell>
          <cell r="F9">
            <v>0</v>
          </cell>
          <cell r="G9" t="e">
            <v>#N/A</v>
          </cell>
          <cell r="H9" t="e">
            <v>#N/A</v>
          </cell>
          <cell r="J9" t="e">
            <v>#N/A</v>
          </cell>
        </row>
        <row r="10">
          <cell r="A10" t="str">
            <v>FELIPE DE OLIVEIRA MANENTE</v>
          </cell>
          <cell r="B10" t="str">
            <v>ASSOCIAÇÃO DESPORTIVA TRIATLÉTICA DE SANTA CATARINA - 2017</v>
          </cell>
          <cell r="C10" t="str">
            <v>25-29 M</v>
          </cell>
          <cell r="D10" t="e">
            <v>#N/A</v>
          </cell>
          <cell r="E10" t="e">
            <v>#N/A</v>
          </cell>
          <cell r="F10">
            <v>0</v>
          </cell>
          <cell r="G10" t="e">
            <v>#N/A</v>
          </cell>
          <cell r="H10" t="e">
            <v>#N/A</v>
          </cell>
          <cell r="J10" t="e">
            <v>#N/A</v>
          </cell>
        </row>
        <row r="11">
          <cell r="A11" t="str">
            <v>GLAUCIO KUPPAS</v>
          </cell>
          <cell r="B11" t="str">
            <v>ASSOCIAÇÃO BLUMENAUENSE DE TRIATHLON - 2017</v>
          </cell>
          <cell r="C11" t="str">
            <v>25-29 M</v>
          </cell>
          <cell r="D11" t="e">
            <v>#N/A</v>
          </cell>
          <cell r="E11" t="e">
            <v>#N/A</v>
          </cell>
          <cell r="F11">
            <v>0</v>
          </cell>
          <cell r="G11" t="e">
            <v>#N/A</v>
          </cell>
          <cell r="H11" t="e">
            <v>#N/A</v>
          </cell>
          <cell r="J11" t="e">
            <v>#N/A</v>
          </cell>
        </row>
        <row r="12">
          <cell r="A12" t="str">
            <v>GUILHERME FERREIRA PRATES</v>
          </cell>
          <cell r="B12" t="str">
            <v>TRIATLETAS ASSOCIADOS DO LITORAL DE SANTA CATARINA</v>
          </cell>
          <cell r="C12" t="str">
            <v>25-29 M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0</v>
          </cell>
          <cell r="H12" t="e">
            <v>#N/A</v>
          </cell>
          <cell r="J12" t="e">
            <v>#N/A</v>
          </cell>
        </row>
        <row r="13">
          <cell r="A13" t="str">
            <v>GUSTAVO ARAUJO SANTOS</v>
          </cell>
          <cell r="B13" t="str">
            <v>ASSOCIAÇÃO BLUMENAUENSE DE TRIATHLON - 2017</v>
          </cell>
          <cell r="C13" t="str">
            <v>25-29 M</v>
          </cell>
          <cell r="D13" t="e">
            <v>#N/A</v>
          </cell>
          <cell r="E13" t="e">
            <v>#N/A</v>
          </cell>
          <cell r="F13">
            <v>0</v>
          </cell>
          <cell r="G13" t="e">
            <v>#N/A</v>
          </cell>
          <cell r="H13">
            <v>0</v>
          </cell>
          <cell r="J13" t="e">
            <v>#N/A</v>
          </cell>
        </row>
        <row r="14">
          <cell r="A14" t="str">
            <v>GUSTAVO ARYELL CORREA</v>
          </cell>
          <cell r="B14" t="str">
            <v>ASSOCIAÇÃO BLUMENAUENSE DE TRIATHLON - 2017</v>
          </cell>
          <cell r="C14" t="str">
            <v>25-29 M</v>
          </cell>
          <cell r="D14" t="e">
            <v>#N/A</v>
          </cell>
          <cell r="E14" t="e">
            <v>#N/A</v>
          </cell>
          <cell r="F14">
            <v>0</v>
          </cell>
          <cell r="G14">
            <v>0</v>
          </cell>
          <cell r="H14">
            <v>0</v>
          </cell>
          <cell r="J14" t="e">
            <v>#N/A</v>
          </cell>
        </row>
        <row r="15">
          <cell r="A15" t="str">
            <v>IGOR GARCIA PERES</v>
          </cell>
          <cell r="B15" t="str">
            <v>ASSOCIAÇÃO DESPORTIVA TRIATLÉTICA DE SANTA CATARINA - 2017</v>
          </cell>
          <cell r="C15" t="str">
            <v>25-29 M</v>
          </cell>
          <cell r="D15" t="e">
            <v>#N/A</v>
          </cell>
          <cell r="E15" t="e">
            <v>#N/A</v>
          </cell>
          <cell r="F15">
            <v>0</v>
          </cell>
          <cell r="G15" t="e">
            <v>#N/A</v>
          </cell>
          <cell r="H15">
            <v>0</v>
          </cell>
          <cell r="J15" t="e">
            <v>#N/A</v>
          </cell>
        </row>
        <row r="16">
          <cell r="A16" t="str">
            <v>JORGE HENRIQUE OHF</v>
          </cell>
          <cell r="B16" t="str">
            <v>ASSOCIAÇÃO BLUMENAUENSE DE TRIATHLON - 2017</v>
          </cell>
          <cell r="C16" t="str">
            <v>25-29 M</v>
          </cell>
          <cell r="D16" t="e">
            <v>#N/A</v>
          </cell>
          <cell r="E16" t="e">
            <v>#N/A</v>
          </cell>
          <cell r="F16">
            <v>0</v>
          </cell>
          <cell r="G16">
            <v>0</v>
          </cell>
          <cell r="H16">
            <v>0</v>
          </cell>
          <cell r="J16" t="e">
            <v>#N/A</v>
          </cell>
        </row>
        <row r="17">
          <cell r="A17" t="str">
            <v>LUIZ CARLOS KAMMERS JUNIOR</v>
          </cell>
          <cell r="B17" t="str">
            <v>ASSOCIAÇÃO BLUMENAUENSE DE TRIATHLON - 2017</v>
          </cell>
          <cell r="C17" t="str">
            <v>25-29 M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J17" t="e">
            <v>#N/A</v>
          </cell>
        </row>
        <row r="18">
          <cell r="A18" t="str">
            <v>ROBSON RAFAEL PASQUALI</v>
          </cell>
          <cell r="B18" t="str">
            <v>ASSOCIAÇÃO BLUMENAUENSE DE TRIATHLON - 2017</v>
          </cell>
          <cell r="C18" t="str">
            <v>25-29 M</v>
          </cell>
          <cell r="D18" t="e">
            <v>#N/A</v>
          </cell>
          <cell r="E18" t="e">
            <v>#N/A</v>
          </cell>
          <cell r="F18">
            <v>0</v>
          </cell>
          <cell r="G18" t="e">
            <v>#N/A</v>
          </cell>
          <cell r="H18">
            <v>0</v>
          </cell>
          <cell r="J18" t="e">
            <v>#N/A</v>
          </cell>
        </row>
        <row r="19">
          <cell r="A19" t="str">
            <v>ROBSON ZANOTTI</v>
          </cell>
          <cell r="B19" t="str">
            <v>ASSOCIAÇÃO BLUMENAUENSE DE TRIATHLON - 2017</v>
          </cell>
          <cell r="C19" t="str">
            <v>25-29 M</v>
          </cell>
          <cell r="D19" t="e">
            <v>#N/A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J19" t="e">
            <v>#N/A</v>
          </cell>
        </row>
        <row r="20">
          <cell r="A20" t="str">
            <v>THALES SAMIR PITTOL MARTINI</v>
          </cell>
          <cell r="B20" t="str">
            <v>ASSOCIAÇÃO DE TRIATHLON DO VELHO OESTE - 2017</v>
          </cell>
          <cell r="C20" t="str">
            <v>25-29 M</v>
          </cell>
          <cell r="D20" t="e">
            <v>#N/A</v>
          </cell>
          <cell r="E20">
            <v>30</v>
          </cell>
          <cell r="F20">
            <v>38</v>
          </cell>
          <cell r="G20">
            <v>0</v>
          </cell>
          <cell r="H20">
            <v>0</v>
          </cell>
          <cell r="J20" t="e">
            <v>#N/A</v>
          </cell>
        </row>
        <row r="21">
          <cell r="A21" t="str">
            <v>ALEXANDRE HENRIQUE KNOENER</v>
          </cell>
          <cell r="B21" t="str">
            <v>ASSOCIAÇÃO BLUMENAUENSE DE TRIATHLON - 2017</v>
          </cell>
          <cell r="C21" t="str">
            <v>30-34 M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0</v>
          </cell>
          <cell r="H21">
            <v>0</v>
          </cell>
          <cell r="J21" t="e">
            <v>#N/A</v>
          </cell>
        </row>
        <row r="22">
          <cell r="A22" t="str">
            <v>ANDRIGO REGINATTO</v>
          </cell>
          <cell r="B22" t="str">
            <v>ASSOCIAÇÃO DE TRIATHLON DO VELHO OESTE - 2017</v>
          </cell>
          <cell r="C22" t="str">
            <v>30-34 M</v>
          </cell>
          <cell r="D22" t="e">
            <v>#N/A</v>
          </cell>
          <cell r="E22" t="e">
            <v>#N/A</v>
          </cell>
          <cell r="F22">
            <v>0</v>
          </cell>
          <cell r="G22">
            <v>0</v>
          </cell>
          <cell r="H22" t="e">
            <v>#N/A</v>
          </cell>
          <cell r="J22" t="e">
            <v>#N/A</v>
          </cell>
        </row>
        <row r="23">
          <cell r="A23" t="str">
            <v>ARLAN SALVADOR</v>
          </cell>
          <cell r="B23" t="str">
            <v>ASSOCIAÇÃO BLUMENAUENSE DE TRIATHLON - 2017</v>
          </cell>
          <cell r="C23" t="str">
            <v>30-34 M</v>
          </cell>
          <cell r="D23" t="e">
            <v>#N/A</v>
          </cell>
          <cell r="E23" t="e">
            <v>#N/A</v>
          </cell>
          <cell r="F23">
            <v>0</v>
          </cell>
          <cell r="G23">
            <v>0</v>
          </cell>
          <cell r="H23" t="e">
            <v>#N/A</v>
          </cell>
          <cell r="J23" t="e">
            <v>#N/A</v>
          </cell>
        </row>
        <row r="24">
          <cell r="A24" t="str">
            <v>BRUNO MENDONÇA BRUGGEMANN</v>
          </cell>
          <cell r="B24" t="str">
            <v>ASSOCIAÇÃO DOS TREINADORES CORRIDA DE SANTA CATARINA</v>
          </cell>
          <cell r="C24" t="str">
            <v>30-34 M</v>
          </cell>
          <cell r="D24" t="e">
            <v>#N/A</v>
          </cell>
          <cell r="E24" t="e">
            <v>#N/A</v>
          </cell>
          <cell r="F24">
            <v>0</v>
          </cell>
          <cell r="G24" t="e">
            <v>#N/A</v>
          </cell>
          <cell r="H24">
            <v>0</v>
          </cell>
          <cell r="J24" t="e">
            <v>#N/A</v>
          </cell>
        </row>
        <row r="25">
          <cell r="A25" t="str">
            <v>BRUNO PEREIRA MATHEUS</v>
          </cell>
          <cell r="B25" t="str">
            <v>SOCIEDADE RECREATIVA MAMPITUBA 2017</v>
          </cell>
          <cell r="C25" t="str">
            <v>30-34 M</v>
          </cell>
          <cell r="D25" t="e">
            <v>#N/A</v>
          </cell>
          <cell r="E25" t="e">
            <v>#N/A</v>
          </cell>
          <cell r="F25">
            <v>0</v>
          </cell>
          <cell r="G25">
            <v>0</v>
          </cell>
          <cell r="H25" t="e">
            <v>#N/A</v>
          </cell>
          <cell r="J25" t="e">
            <v>#N/A</v>
          </cell>
        </row>
        <row r="26">
          <cell r="A26" t="str">
            <v>CASSIO RODRIGUES DARELA</v>
          </cell>
          <cell r="B26" t="str">
            <v>ASSOCIAÇÃO BLUMENAUENSE DE TRIATHLON - 2017</v>
          </cell>
          <cell r="C26" t="str">
            <v>30-34 M</v>
          </cell>
          <cell r="D26" t="e">
            <v>#N/A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J26" t="e">
            <v>#N/A</v>
          </cell>
        </row>
        <row r="27">
          <cell r="A27" t="str">
            <v xml:space="preserve">EDILER CARDOSO GONÇALVES </v>
          </cell>
          <cell r="B27" t="str">
            <v>ASSOCIAÇÃO DESPORTIVA TRIATLÉTICA DE SANTA CATARINA - 2017</v>
          </cell>
          <cell r="C27" t="str">
            <v>30-34 M</v>
          </cell>
          <cell r="D27" t="e">
            <v>#N/A</v>
          </cell>
          <cell r="E27" t="e">
            <v>#N/A</v>
          </cell>
          <cell r="F27" t="e">
            <v>#N/A</v>
          </cell>
          <cell r="G27">
            <v>0</v>
          </cell>
          <cell r="H27" t="e">
            <v>#N/A</v>
          </cell>
          <cell r="J27" t="e">
            <v>#N/A</v>
          </cell>
        </row>
        <row r="28">
          <cell r="A28" t="str">
            <v>EDUARDO KLOTZ</v>
          </cell>
          <cell r="B28" t="str">
            <v>ASSOCIAÇÃO BLUMENAUENSE DE TRIATHLON - 2017</v>
          </cell>
          <cell r="C28" t="str">
            <v>30-34 M</v>
          </cell>
          <cell r="D28" t="e">
            <v>#N/A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J28" t="e">
            <v>#N/A</v>
          </cell>
        </row>
        <row r="29">
          <cell r="A29" t="str">
            <v>FELIPE SOUZA FARIAS</v>
          </cell>
          <cell r="B29" t="str">
            <v>ASSOCIAÇÃO BLUMENAUENSE DE TRIATHLON - 2017</v>
          </cell>
          <cell r="C29" t="str">
            <v>30-34 M</v>
          </cell>
          <cell r="D29" t="e">
            <v>#N/A</v>
          </cell>
          <cell r="E29" t="e">
            <v>#N/A</v>
          </cell>
          <cell r="F29">
            <v>0</v>
          </cell>
          <cell r="G29" t="e">
            <v>#N/A</v>
          </cell>
          <cell r="H29">
            <v>0</v>
          </cell>
          <cell r="J29" t="e">
            <v>#N/A</v>
          </cell>
        </row>
        <row r="30">
          <cell r="A30" t="str">
            <v>FERNANDA GARCIA</v>
          </cell>
          <cell r="B30" t="str">
            <v>ASSOCIAÇÃO ITAJAIENSE DE TRIATLO - 2017</v>
          </cell>
          <cell r="C30" t="str">
            <v>30-34 M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0</v>
          </cell>
          <cell r="J30" t="e">
            <v>#N/A</v>
          </cell>
        </row>
        <row r="31">
          <cell r="A31" t="str">
            <v>FERNANDO LUNARDELLI TOLDI</v>
          </cell>
          <cell r="B31" t="str">
            <v>ASSOCIAÇÃO DESPORTIVA TRIATLÉTICA DE SANTA CATARINA - 2017</v>
          </cell>
          <cell r="C31" t="str">
            <v>30-34 M</v>
          </cell>
          <cell r="D31" t="e">
            <v>#N/A</v>
          </cell>
          <cell r="E31" t="e">
            <v>#N/A</v>
          </cell>
          <cell r="F31">
            <v>0</v>
          </cell>
          <cell r="G31" t="e">
            <v>#N/A</v>
          </cell>
          <cell r="H31" t="e">
            <v>#N/A</v>
          </cell>
          <cell r="J31" t="e">
            <v>#N/A</v>
          </cell>
        </row>
        <row r="32">
          <cell r="A32" t="str">
            <v>FRANCISCO LUIZ VIANA NETO</v>
          </cell>
          <cell r="B32" t="str">
            <v>ASSOCIAÇÃO BLUMENAUENSE DE TRIATHLON - 2017</v>
          </cell>
          <cell r="C32" t="str">
            <v>30-34 M</v>
          </cell>
          <cell r="D32" t="e">
            <v>#N/A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J32" t="e">
            <v>#N/A</v>
          </cell>
        </row>
        <row r="33">
          <cell r="A33" t="str">
            <v>FRANCISCO MATIAS LECOT</v>
          </cell>
          <cell r="B33" t="str">
            <v>TRIATLETAS ASSOCIADOS DO LITORAL DE SANTA CATARINA</v>
          </cell>
          <cell r="C33" t="str">
            <v>30-34 M</v>
          </cell>
          <cell r="D33" t="e">
            <v>#N/A</v>
          </cell>
          <cell r="E33">
            <v>50</v>
          </cell>
          <cell r="F33">
            <v>0</v>
          </cell>
          <cell r="G33">
            <v>0</v>
          </cell>
          <cell r="H33">
            <v>0</v>
          </cell>
          <cell r="J33" t="e">
            <v>#N/A</v>
          </cell>
        </row>
        <row r="34">
          <cell r="A34" t="str">
            <v>GIULIO VATH ZARPELLON</v>
          </cell>
          <cell r="B34" t="str">
            <v>ASSOCIAÇÃO BLUMENAUENSE DE TRIATHLON - 2017</v>
          </cell>
          <cell r="C34" t="str">
            <v>30-34 M</v>
          </cell>
          <cell r="D34" t="e">
            <v>#N/A</v>
          </cell>
          <cell r="E34" t="e">
            <v>#N/A</v>
          </cell>
          <cell r="F34" t="e">
            <v>#N/A</v>
          </cell>
          <cell r="G34">
            <v>0</v>
          </cell>
          <cell r="H34">
            <v>0</v>
          </cell>
          <cell r="J34" t="e">
            <v>#N/A</v>
          </cell>
        </row>
        <row r="35">
          <cell r="A35" t="str">
            <v>HENRIQUE PEDRON GONCALVES</v>
          </cell>
          <cell r="B35" t="str">
            <v>ASSOCIAÇÃO DOS TREINADORES CORRIDA DE SANTA CATARINA</v>
          </cell>
          <cell r="C35" t="str">
            <v>30-34 M</v>
          </cell>
          <cell r="D35" t="e">
            <v>#N/A</v>
          </cell>
          <cell r="E35" t="e">
            <v>#N/A</v>
          </cell>
          <cell r="F35">
            <v>0</v>
          </cell>
          <cell r="G35">
            <v>0</v>
          </cell>
          <cell r="H35" t="e">
            <v>#N/A</v>
          </cell>
          <cell r="J35" t="e">
            <v>#N/A</v>
          </cell>
        </row>
        <row r="36">
          <cell r="A36" t="str">
            <v>JORGE LUÍS CAMARGO FONSECA-PARAATLETA</v>
          </cell>
          <cell r="B36" t="str">
            <v>SOCIEDADE RECREATIVA MAMPITUBA 2017</v>
          </cell>
          <cell r="C36" t="str">
            <v>30-34 M</v>
          </cell>
          <cell r="D36" t="e">
            <v>#N/A</v>
          </cell>
          <cell r="E36">
            <v>42</v>
          </cell>
          <cell r="F36">
            <v>0</v>
          </cell>
          <cell r="G36">
            <v>0</v>
          </cell>
          <cell r="H36" t="e">
            <v>#N/A</v>
          </cell>
          <cell r="J36" t="e">
            <v>#N/A</v>
          </cell>
        </row>
        <row r="37">
          <cell r="A37" t="str">
            <v>JULIO CESAR DE BONA DE SOUSA</v>
          </cell>
          <cell r="B37" t="str">
            <v>ASSOCIAÇÃO DESPORTIVA TRIATLÉTICA DE SANTA CATARINA - 2017</v>
          </cell>
          <cell r="C37" t="str">
            <v>30-34 M</v>
          </cell>
          <cell r="D37" t="e">
            <v>#N/A</v>
          </cell>
          <cell r="E37" t="e">
            <v>#N/A</v>
          </cell>
          <cell r="F37">
            <v>0</v>
          </cell>
          <cell r="G37" t="e">
            <v>#N/A</v>
          </cell>
          <cell r="H37" t="e">
            <v>#N/A</v>
          </cell>
          <cell r="J37" t="e">
            <v>#N/A</v>
          </cell>
        </row>
        <row r="38">
          <cell r="A38" t="str">
            <v>LEONARDO ECCO</v>
          </cell>
          <cell r="B38" t="str">
            <v>ASSOCIAÇÃO DE TRIATHLON DO VELHO OESTE - 2017</v>
          </cell>
          <cell r="C38" t="str">
            <v>30-34 M</v>
          </cell>
          <cell r="D38" t="e">
            <v>#N/A</v>
          </cell>
          <cell r="E38" t="e">
            <v>#N/A</v>
          </cell>
          <cell r="F38">
            <v>0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LUCIANO DE OLIVEIRA PEREIRA</v>
          </cell>
          <cell r="B39" t="str">
            <v>ASSOCIAÇÃO BLUMENAUENSE DE TRIATHLON - 2017</v>
          </cell>
          <cell r="C39" t="str">
            <v>30-34 M</v>
          </cell>
          <cell r="D39" t="e">
            <v>#N/A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J39" t="e">
            <v>#N/A</v>
          </cell>
        </row>
        <row r="40">
          <cell r="A40" t="str">
            <v xml:space="preserve">LUIZ GUILHERME DE SABOYA LENZI </v>
          </cell>
          <cell r="B40" t="str">
            <v>ASSOCIAÇÃO BLUMENAUENSE DE TRIATHLON - 2017</v>
          </cell>
          <cell r="C40" t="str">
            <v>30-34 M</v>
          </cell>
          <cell r="D40" t="e">
            <v>#N/A</v>
          </cell>
          <cell r="E40" t="e">
            <v>#N/A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MARIANA IZABEL BIZETTO PENATTI</v>
          </cell>
          <cell r="B41" t="str">
            <v>SOCIEDADE RECREATIVA MAMPITUBA 2017</v>
          </cell>
          <cell r="C41" t="str">
            <v>30-34 M</v>
          </cell>
          <cell r="D41" t="e">
            <v>#N/A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PEDRO HENRIQUE DE ALMEIDA RIBEIRO</v>
          </cell>
          <cell r="B42" t="str">
            <v>ASSOCIAÇÃO BLUMENAUENSE DE TRIATHLON - 2017</v>
          </cell>
          <cell r="C42" t="str">
            <v>30-34 M</v>
          </cell>
          <cell r="D42" t="e">
            <v>#N/A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RODRIGO VIEIRA RAMOS</v>
          </cell>
          <cell r="B43" t="str">
            <v>ASSOCIAÇÃO BLUMENAUENSE DE TRIATHLON - 2017</v>
          </cell>
          <cell r="C43" t="str">
            <v>30-34 M</v>
          </cell>
          <cell r="D43" t="e">
            <v>#N/A</v>
          </cell>
          <cell r="E43" t="e">
            <v>#N/A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RODRIGO ZANATTA PERUCCHI</v>
          </cell>
          <cell r="B44" t="str">
            <v>SOCIEDADE RECREATIVA MAMPITUBA 2017</v>
          </cell>
          <cell r="C44" t="str">
            <v>30-34 M</v>
          </cell>
          <cell r="D44" t="e">
            <v>#N/A</v>
          </cell>
          <cell r="E44" t="e">
            <v>#N/A</v>
          </cell>
          <cell r="F44">
            <v>0</v>
          </cell>
          <cell r="G44">
            <v>0</v>
          </cell>
          <cell r="H44" t="e">
            <v>#N/A</v>
          </cell>
          <cell r="J44" t="e">
            <v>#N/A</v>
          </cell>
        </row>
        <row r="45">
          <cell r="A45" t="str">
            <v xml:space="preserve">THIAGO DÁRIO VINHAL </v>
          </cell>
          <cell r="B45" t="str">
            <v>ASSOCIAÇÃO ITAJAIENSE DE TRIATLO - 2017</v>
          </cell>
          <cell r="C45" t="str">
            <v>30-34 M</v>
          </cell>
          <cell r="D45" t="e">
            <v>#N/A</v>
          </cell>
          <cell r="E45" t="e">
            <v>#N/A</v>
          </cell>
          <cell r="F45">
            <v>0</v>
          </cell>
          <cell r="G45" t="e">
            <v>#N/A</v>
          </cell>
          <cell r="H45" t="e">
            <v>#N/A</v>
          </cell>
          <cell r="J45" t="e">
            <v>#N/A</v>
          </cell>
        </row>
        <row r="46">
          <cell r="A46" t="str">
            <v>ANDERSON AGENOR SANTOS</v>
          </cell>
          <cell r="B46" t="str">
            <v>ASSOCIAÇÃO DOS TREINADORES CORRIDA DE SANTA CATARINA</v>
          </cell>
          <cell r="C46" t="str">
            <v>35-39 M</v>
          </cell>
          <cell r="D46" t="e">
            <v>#N/A</v>
          </cell>
          <cell r="E46" t="e">
            <v>#N/A</v>
          </cell>
          <cell r="F46">
            <v>0</v>
          </cell>
          <cell r="G46" t="e">
            <v>#N/A</v>
          </cell>
          <cell r="H46">
            <v>0</v>
          </cell>
          <cell r="J46" t="e">
            <v>#N/A</v>
          </cell>
        </row>
        <row r="47">
          <cell r="A47" t="str">
            <v>ANDERSON OLIVEIRA LEITE</v>
          </cell>
          <cell r="B47" t="str">
            <v>ASSOCIAÇÃO BLUMENAUENSE DE TRIATHLON - 2017</v>
          </cell>
          <cell r="C47" t="str">
            <v>35-39 M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0</v>
          </cell>
          <cell r="H47">
            <v>0</v>
          </cell>
          <cell r="J47" t="e">
            <v>#N/A</v>
          </cell>
        </row>
        <row r="48">
          <cell r="A48" t="str">
            <v>ANDRE CHIMINELLI PUHLMANN</v>
          </cell>
          <cell r="B48" t="str">
            <v>ASSOCIAÇÃO BLUMENAUENSE DE TRIATHLON - 2017</v>
          </cell>
          <cell r="C48" t="str">
            <v>35-39 M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0</v>
          </cell>
          <cell r="H48">
            <v>0</v>
          </cell>
          <cell r="J48" t="e">
            <v>#N/A</v>
          </cell>
        </row>
        <row r="49">
          <cell r="A49" t="str">
            <v>ANDRIGO JOSE BEBER</v>
          </cell>
          <cell r="B49" t="str">
            <v>ASSOCIAÇÃO BLUMENAUENSE DE TRIATHLON - 2017</v>
          </cell>
          <cell r="C49" t="str">
            <v>35-39 M</v>
          </cell>
          <cell r="D49" t="e">
            <v>#N/A</v>
          </cell>
          <cell r="E49" t="e">
            <v>#N/A</v>
          </cell>
          <cell r="F49">
            <v>0</v>
          </cell>
          <cell r="G49">
            <v>0</v>
          </cell>
          <cell r="H49" t="e">
            <v>#N/A</v>
          </cell>
          <cell r="J49" t="e">
            <v>#N/A</v>
          </cell>
        </row>
        <row r="50">
          <cell r="A50" t="str">
            <v>DANIEL ALVES BRASIL</v>
          </cell>
          <cell r="B50" t="str">
            <v>ASSOCIAÇÃO BLUMENAUENSE DE TRIATHLON - 2017</v>
          </cell>
          <cell r="C50" t="str">
            <v>35-39 M</v>
          </cell>
          <cell r="D50" t="e">
            <v>#N/A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J50" t="e">
            <v>#N/A</v>
          </cell>
        </row>
        <row r="51">
          <cell r="A51" t="str">
            <v>DANIEL DE OLIVEIRA RODRIGUES</v>
          </cell>
          <cell r="B51" t="str">
            <v>ASSOCIAÇÃO BLUMENAUENSE DE TRIATHLON - 2017</v>
          </cell>
          <cell r="C51" t="str">
            <v>35-39 M</v>
          </cell>
          <cell r="D51" t="e">
            <v>#N/A</v>
          </cell>
          <cell r="E51" t="e">
            <v>#N/A</v>
          </cell>
          <cell r="F51">
            <v>0</v>
          </cell>
          <cell r="G51" t="e">
            <v>#N/A</v>
          </cell>
          <cell r="H51">
            <v>0</v>
          </cell>
          <cell r="J51" t="e">
            <v>#N/A</v>
          </cell>
        </row>
        <row r="52">
          <cell r="A52" t="str">
            <v>DAVI ANGELO BARILI</v>
          </cell>
          <cell r="B52" t="str">
            <v>ASSOCIAÇÃO DE TRIATHLON DO VELHO OESTE - 2017</v>
          </cell>
          <cell r="C52" t="str">
            <v>35-39 M</v>
          </cell>
          <cell r="D52" t="e">
            <v>#N/A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J52" t="e">
            <v>#N/A</v>
          </cell>
        </row>
        <row r="53">
          <cell r="A53" t="str">
            <v>DOUGLAS WINTER</v>
          </cell>
          <cell r="B53" t="str">
            <v>TRIATLETAS ASSOCIADOS DO LITORAL DE SANTA CATARINA</v>
          </cell>
          <cell r="C53" t="str">
            <v>35-39 M</v>
          </cell>
          <cell r="D53" t="e">
            <v>#N/A</v>
          </cell>
          <cell r="E53" t="e">
            <v>#N/A</v>
          </cell>
          <cell r="F53">
            <v>0</v>
          </cell>
          <cell r="G53">
            <v>24</v>
          </cell>
          <cell r="H53" t="e">
            <v>#N/A</v>
          </cell>
          <cell r="J53" t="e">
            <v>#N/A</v>
          </cell>
        </row>
        <row r="54">
          <cell r="A54" t="str">
            <v>EDILSON JOSÉ CASAGRANDE FILHO</v>
          </cell>
          <cell r="B54" t="str">
            <v>ASSOCIAÇÃO DE TRIATHLON DO VELHO OESTE - 2017</v>
          </cell>
          <cell r="C54" t="str">
            <v>35-39 M</v>
          </cell>
          <cell r="D54" t="e">
            <v>#N/A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J54" t="e">
            <v>#N/A</v>
          </cell>
        </row>
        <row r="55">
          <cell r="A55" t="str">
            <v>ELTON EDUARDO SILVESTRE STEIL</v>
          </cell>
          <cell r="B55" t="str">
            <v>ASSOCIAÇÃO BLUMENAUENSE DE TRIATHLON - 2017</v>
          </cell>
          <cell r="C55" t="str">
            <v>35-39 M</v>
          </cell>
          <cell r="D55" t="e">
            <v>#N/A</v>
          </cell>
          <cell r="E55" t="e">
            <v>#N/A</v>
          </cell>
          <cell r="F55">
            <v>0</v>
          </cell>
          <cell r="G55" t="e">
            <v>#N/A</v>
          </cell>
          <cell r="H55">
            <v>0</v>
          </cell>
          <cell r="J55" t="e">
            <v>#N/A</v>
          </cell>
        </row>
        <row r="56">
          <cell r="A56" t="str">
            <v>FRANCISCO REFOSCO NUNES</v>
          </cell>
          <cell r="B56" t="str">
            <v>ASSOCIAÇÃO BLUMENAUENSE DE TRIATHLON - 2017</v>
          </cell>
          <cell r="C56" t="str">
            <v>35-39 M</v>
          </cell>
          <cell r="D56" t="e">
            <v>#N/A</v>
          </cell>
          <cell r="E56" t="e">
            <v>#N/A</v>
          </cell>
          <cell r="F56">
            <v>0</v>
          </cell>
          <cell r="G56" t="e">
            <v>#N/A</v>
          </cell>
          <cell r="H56">
            <v>0</v>
          </cell>
          <cell r="J56" t="e">
            <v>#N/A</v>
          </cell>
        </row>
        <row r="57">
          <cell r="A57" t="str">
            <v>JACKSON ALFREDO MANZKE</v>
          </cell>
          <cell r="B57" t="str">
            <v>ASSOCIAÇÃO BLUMENAUENSE DE TRIATHLON - 2017</v>
          </cell>
          <cell r="C57" t="str">
            <v>35-39 M</v>
          </cell>
          <cell r="D57" t="e">
            <v>#N/A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J57" t="e">
            <v>#N/A</v>
          </cell>
        </row>
        <row r="58">
          <cell r="A58" t="str">
            <v>JACKSON LUIZ KAMMERS</v>
          </cell>
          <cell r="B58" t="str">
            <v>ASSOCIAÇÃO BLUMENAUENSE DE TRIATHLON - 2017</v>
          </cell>
          <cell r="C58" t="str">
            <v>35-39 M</v>
          </cell>
          <cell r="D58" t="e">
            <v>#N/A</v>
          </cell>
          <cell r="E58" t="e">
            <v>#N/A</v>
          </cell>
          <cell r="F58">
            <v>0</v>
          </cell>
          <cell r="G58">
            <v>0</v>
          </cell>
          <cell r="H58">
            <v>22</v>
          </cell>
          <cell r="J58" t="e">
            <v>#N/A</v>
          </cell>
        </row>
        <row r="59">
          <cell r="A59" t="str">
            <v>LUIZ PAULO RODRIGUES DA SILVA</v>
          </cell>
          <cell r="B59" t="str">
            <v>ASSOCIAÇÃO DESPORTIVA TRIATLÉTICA DE JARAGUÁ 2017</v>
          </cell>
          <cell r="C59" t="str">
            <v>35-39 M</v>
          </cell>
          <cell r="D59" t="e">
            <v>#N/A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J59" t="e">
            <v>#N/A</v>
          </cell>
        </row>
        <row r="60">
          <cell r="A60" t="str">
            <v>MARCOS CORREA VIEIRA</v>
          </cell>
          <cell r="B60" t="str">
            <v>ASSOCIAÇÃO DE TRIATHLON DO VELHO OESTE - 2017</v>
          </cell>
          <cell r="C60" t="str">
            <v>35-39 M</v>
          </cell>
          <cell r="D60" t="e">
            <v>#N/A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MARIO CESAR BUGMANN JUNIOR</v>
          </cell>
          <cell r="B61" t="str">
            <v>ASSOCIAÇÃO BLUMENAUENSE DE TRIATHLON - 2017</v>
          </cell>
          <cell r="C61" t="str">
            <v>35-39 M</v>
          </cell>
          <cell r="D61" t="e">
            <v>#N/A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J61" t="e">
            <v>#N/A</v>
          </cell>
        </row>
        <row r="62">
          <cell r="A62" t="str">
            <v>MAYCON SANTANA DE OLIVEIRA LINK</v>
          </cell>
          <cell r="B62" t="str">
            <v>ASSOCIAÇÃO BLUMENAUENSE DE TRIATHLON - 2017</v>
          </cell>
          <cell r="C62" t="str">
            <v>35-39 M</v>
          </cell>
          <cell r="D62" t="e">
            <v>#N/A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J62" t="e">
            <v>#N/A</v>
          </cell>
        </row>
        <row r="63">
          <cell r="A63" t="str">
            <v>OTTO LUIZ KELLER BONALDO FILHO</v>
          </cell>
          <cell r="B63" t="str">
            <v>ASSOCIAÇÃO BLUMENAUENSE DE TRIATHLON - 2017</v>
          </cell>
          <cell r="C63" t="str">
            <v>35-39 M</v>
          </cell>
          <cell r="D63" t="e">
            <v>#N/A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J63" t="e">
            <v>#N/A</v>
          </cell>
        </row>
        <row r="64">
          <cell r="A64" t="str">
            <v>RAFAEL CANUTO DE SOUZA</v>
          </cell>
          <cell r="B64" t="str">
            <v>SOCIEDADE RECREATIVA MAMPITUBA 2017</v>
          </cell>
          <cell r="C64" t="str">
            <v>35-39 M</v>
          </cell>
          <cell r="D64" t="e">
            <v>#N/A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J64" t="e">
            <v>#N/A</v>
          </cell>
        </row>
        <row r="65">
          <cell r="A65" t="str">
            <v>RAFAEL FAUSEL</v>
          </cell>
          <cell r="B65" t="str">
            <v>ASSOCIAÇÃO BLUMENAUENSE DE TRIATHLON - 2017</v>
          </cell>
          <cell r="C65" t="str">
            <v>35-39 M</v>
          </cell>
          <cell r="D65" t="e">
            <v>#N/A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J65" t="e">
            <v>#N/A</v>
          </cell>
        </row>
        <row r="66">
          <cell r="A66" t="str">
            <v xml:space="preserve">RODRIGO RAFAEL DOS SANTOS </v>
          </cell>
          <cell r="B66" t="str">
            <v>ASSOCIAÇÃO BLUMENAUENSE DE TRIATHLON - 2017</v>
          </cell>
          <cell r="C66" t="str">
            <v>35-39 M</v>
          </cell>
          <cell r="D66" t="e">
            <v>#N/A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J66" t="e">
            <v>#N/A</v>
          </cell>
        </row>
        <row r="67">
          <cell r="A67" t="str">
            <v>SIDNEY KRUSCINSKI</v>
          </cell>
          <cell r="B67" t="str">
            <v>ASSOCIAÇÃO BLUMENAUENSE DE TRIATHLON - 2017</v>
          </cell>
          <cell r="C67" t="str">
            <v>35-39 M</v>
          </cell>
          <cell r="D67" t="e">
            <v>#N/A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J67" t="e">
            <v>#N/A</v>
          </cell>
        </row>
        <row r="68">
          <cell r="A68" t="str">
            <v>WILLIAM MILANI LEONARDI</v>
          </cell>
          <cell r="B68" t="str">
            <v>ASSOCIAÇÃO BLUMENAUENSE DE TRIATHLON - 2017</v>
          </cell>
          <cell r="C68" t="str">
            <v>35-39 M</v>
          </cell>
          <cell r="D68" t="e">
            <v>#N/A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J68" t="e">
            <v>#N/A</v>
          </cell>
        </row>
        <row r="69">
          <cell r="A69" t="str">
            <v>ALEXANDRE DO AMARAL GROELER</v>
          </cell>
          <cell r="B69" t="str">
            <v>ASSOCIAÇÃO DESPORTIVA TRIATLÉTICA DE SANTA CATARINA - 2017</v>
          </cell>
          <cell r="C69" t="str">
            <v>40-44 M</v>
          </cell>
          <cell r="D69" t="e">
            <v>#N/A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J69" t="e">
            <v>#N/A</v>
          </cell>
        </row>
        <row r="70">
          <cell r="A70" t="str">
            <v>ALEXANDRE LESCHINSKI</v>
          </cell>
          <cell r="B70" t="str">
            <v>ASSOCIAÇÃO BLUMENAUENSE DE TRIATHLON - 2017</v>
          </cell>
          <cell r="C70" t="str">
            <v>40-44 M</v>
          </cell>
          <cell r="D70" t="e">
            <v>#N/A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J70" t="e">
            <v>#N/A</v>
          </cell>
        </row>
        <row r="71">
          <cell r="A71" t="str">
            <v>DÉCIO PRATES DE ALBUQUERQUE</v>
          </cell>
          <cell r="B71" t="str">
            <v>ASSOCIAÇÃO BLUMENAUENSE DE TRIATHLON - 2017</v>
          </cell>
          <cell r="C71" t="str">
            <v>40-44 M</v>
          </cell>
          <cell r="D71" t="e">
            <v>#N/A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J71" t="e">
            <v>#N/A</v>
          </cell>
        </row>
        <row r="72">
          <cell r="A72" t="str">
            <v>EDSON MURILO MAESTRI</v>
          </cell>
          <cell r="B72" t="str">
            <v>ASSOCIAÇÃO BLUMENAUENSE DE TRIATHLON - 2017</v>
          </cell>
          <cell r="C72" t="str">
            <v>40-44 M</v>
          </cell>
          <cell r="D72" t="e">
            <v>#N/A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J72" t="e">
            <v>#N/A</v>
          </cell>
        </row>
        <row r="73">
          <cell r="A73" t="str">
            <v>EMERSON BERNARDES</v>
          </cell>
          <cell r="B73" t="str">
            <v>ASSOCIAÇÃO BLUMENAUENSE DE TRIATHLON - 2017</v>
          </cell>
          <cell r="C73" t="str">
            <v>40-44 M</v>
          </cell>
          <cell r="D73" t="e">
            <v>#N/A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J73" t="e">
            <v>#N/A</v>
          </cell>
        </row>
        <row r="74">
          <cell r="A74" t="str">
            <v>JEAN CARLO CORREA GOMES</v>
          </cell>
          <cell r="B74" t="str">
            <v>ASSOCIAÇÃO BLUMENAUENSE DE TRIATHLON - 2017</v>
          </cell>
          <cell r="C74" t="str">
            <v>40-44 M</v>
          </cell>
          <cell r="D74" t="e">
            <v>#N/A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J74" t="e">
            <v>#N/A</v>
          </cell>
        </row>
        <row r="75">
          <cell r="A75" t="str">
            <v>JEAN CARLO VON DER HAYDE</v>
          </cell>
          <cell r="B75" t="str">
            <v>ASSOCIAÇÃO BLUMENAUENSE DE TRIATHLON - 2017</v>
          </cell>
          <cell r="C75" t="str">
            <v>40-44 M</v>
          </cell>
          <cell r="D75" t="e">
            <v>#N/A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J75" t="e">
            <v>#N/A</v>
          </cell>
        </row>
        <row r="76">
          <cell r="A76" t="str">
            <v>JULLIANO CLASEN KREMER</v>
          </cell>
          <cell r="B76" t="str">
            <v>ASSOCIAÇÃO BLUMENAUENSE DE TRIATHLON - 2017</v>
          </cell>
          <cell r="C76" t="str">
            <v>40-44 M</v>
          </cell>
          <cell r="D76" t="e">
            <v>#N/A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J76" t="e">
            <v>#N/A</v>
          </cell>
        </row>
        <row r="77">
          <cell r="A77" t="str">
            <v>PAULO ROBERTO DE OLIVEIRA MENDES</v>
          </cell>
          <cell r="B77" t="str">
            <v>ASSOCIAÇÃO TRIATLETAS DE JOINVILLE - 2017</v>
          </cell>
          <cell r="C77" t="str">
            <v>40-44 M</v>
          </cell>
          <cell r="D77" t="e">
            <v>#N/A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J77" t="e">
            <v>#N/A</v>
          </cell>
        </row>
        <row r="78">
          <cell r="A78" t="str">
            <v>RAFAEL FERREIRA</v>
          </cell>
          <cell r="B78" t="str">
            <v>ASSOCIAÇÃO BLUMENAUENSE DE TRIATHLON - 2017</v>
          </cell>
          <cell r="C78" t="str">
            <v>40-44 M</v>
          </cell>
          <cell r="D78" t="e">
            <v>#N/A</v>
          </cell>
          <cell r="E78">
            <v>22</v>
          </cell>
          <cell r="F78">
            <v>0</v>
          </cell>
          <cell r="G78">
            <v>0</v>
          </cell>
          <cell r="H78">
            <v>0</v>
          </cell>
          <cell r="J78" t="e">
            <v>#N/A</v>
          </cell>
        </row>
        <row r="79">
          <cell r="A79" t="str">
            <v>RUY HUMBERTO P. DIECKMANN FILHO</v>
          </cell>
          <cell r="B79" t="str">
            <v>ASSOCIAÇÃO BLUMENAUENSE DE TRIATHLON - 2017</v>
          </cell>
          <cell r="C79" t="str">
            <v>40-44 M</v>
          </cell>
          <cell r="D79" t="e">
            <v>#N/A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J79" t="e">
            <v>#N/A</v>
          </cell>
        </row>
        <row r="80">
          <cell r="A80" t="str">
            <v>SERGIO LUIS DIAS</v>
          </cell>
          <cell r="B80" t="str">
            <v>ASSOCIAÇÃO DESPORTIVA TRIATLÉTICA DE SANTA CATARINA - 2017</v>
          </cell>
          <cell r="C80" t="str">
            <v>40-44 M</v>
          </cell>
          <cell r="D80" t="e">
            <v>#N/A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J80" t="e">
            <v>#N/A</v>
          </cell>
        </row>
        <row r="81">
          <cell r="A81" t="str">
            <v>ADRIANO FRANCISCO SKOVRONSKI</v>
          </cell>
          <cell r="B81" t="str">
            <v>ASSOCIAÇÃO DESPORTIVA TRIATLÉTICA DE JARAGUÁ 2017</v>
          </cell>
          <cell r="C81" t="str">
            <v>45-49 M</v>
          </cell>
          <cell r="D81" t="e">
            <v>#N/A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J81" t="e">
            <v>#N/A</v>
          </cell>
        </row>
        <row r="82">
          <cell r="A82" t="str">
            <v>CARLOS TRAUTWEIN BERGAMASCHI</v>
          </cell>
          <cell r="B82" t="str">
            <v>ASSOCIAÇÃO DE TRIATHLON DE BRUSQUE - 2017</v>
          </cell>
          <cell r="C82" t="str">
            <v>45-49 M</v>
          </cell>
          <cell r="D82" t="e">
            <v>#N/A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J82" t="e">
            <v>#N/A</v>
          </cell>
        </row>
        <row r="83">
          <cell r="A83" t="str">
            <v>CHRISTIANO VASCONCELLOS MOREIRA</v>
          </cell>
          <cell r="B83" t="str">
            <v>ASSOCIAÇÃO BLUMENAUENSE DE TRIATHLON - 2017</v>
          </cell>
          <cell r="C83" t="str">
            <v>45-49 M</v>
          </cell>
          <cell r="D83" t="e">
            <v>#N/A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J83" t="e">
            <v>#N/A</v>
          </cell>
        </row>
        <row r="84">
          <cell r="A84" t="str">
            <v>DANTON SPOHR CORREA</v>
          </cell>
          <cell r="B84" t="str">
            <v>ASSOCIAÇÃO DOS TREINADORES CORRIDA DE SANTA CATARINA</v>
          </cell>
          <cell r="C84" t="str">
            <v>45-49 M</v>
          </cell>
          <cell r="D84" t="e">
            <v>#N/A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J84" t="e">
            <v>#N/A</v>
          </cell>
        </row>
        <row r="85">
          <cell r="A85" t="str">
            <v>FABIO ROBERTO KUHN FARIAS</v>
          </cell>
          <cell r="B85" t="str">
            <v>ASSOCIAÇÃO DESPORTIVA TRIATLÉTICA DE SANTA CATARINA - 2017</v>
          </cell>
          <cell r="C85" t="str">
            <v>45-49 M</v>
          </cell>
          <cell r="D85" t="e">
            <v>#N/A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J85" t="e">
            <v>#N/A</v>
          </cell>
        </row>
        <row r="86">
          <cell r="A86" t="str">
            <v>FERNANDO LUIZ PINHEIRO GUIMARÃES</v>
          </cell>
          <cell r="B86" t="str">
            <v>ASSOCIAÇÃO DOS TREINADORES CORRIDA DE SANTA CATARINA</v>
          </cell>
          <cell r="C86" t="str">
            <v>45-49 M</v>
          </cell>
          <cell r="D86" t="e">
            <v>#N/A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J86" t="e">
            <v>#N/A</v>
          </cell>
        </row>
        <row r="87">
          <cell r="A87" t="str">
            <v>FERNANDO SERRA GOMES DA SILVA</v>
          </cell>
          <cell r="B87" t="str">
            <v>ASSOCIAÇÃO DOS TREINADORES CORRIDA DE SANTA CATARINA</v>
          </cell>
          <cell r="C87" t="str">
            <v>45-49 M</v>
          </cell>
          <cell r="D87" t="e">
            <v>#N/A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J87" t="e">
            <v>#N/A</v>
          </cell>
        </row>
        <row r="88">
          <cell r="A88" t="str">
            <v>GILSON JOBER FACHINI</v>
          </cell>
          <cell r="B88" t="str">
            <v>ASSOCIAÇÃO BLUMENAUENSE DE TRIATHLON - 2017</v>
          </cell>
          <cell r="C88" t="str">
            <v>45-49 M</v>
          </cell>
          <cell r="D88" t="e">
            <v>#N/A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J88" t="e">
            <v>#N/A</v>
          </cell>
        </row>
        <row r="89">
          <cell r="A89" t="str">
            <v>MARCELO FERREIRA</v>
          </cell>
          <cell r="B89" t="str">
            <v>ASSOCIAÇÃO BLUMENAUENSE DE TRIATHLON - 2017</v>
          </cell>
          <cell r="C89" t="str">
            <v>45-49 M</v>
          </cell>
          <cell r="D89" t="e">
            <v>#N/A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J89" t="e">
            <v>#N/A</v>
          </cell>
        </row>
        <row r="90">
          <cell r="A90" t="str">
            <v>MARCIANO APARECIDO ALVES</v>
          </cell>
          <cell r="B90" t="str">
            <v>ASSOCIAÇÃO DESPORTIVA TRIATLÉTICA DE JARAGUÁ 2017</v>
          </cell>
          <cell r="C90" t="str">
            <v>45-49 M</v>
          </cell>
          <cell r="D90" t="e">
            <v>#N/A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J90" t="e">
            <v>#N/A</v>
          </cell>
        </row>
        <row r="91">
          <cell r="A91" t="str">
            <v>IVENS FRISCHKNECHT</v>
          </cell>
          <cell r="B91" t="str">
            <v>ASSOCIAÇÃO BLUMENAUENSE DE TRIATHLON - 2017</v>
          </cell>
          <cell r="C91" t="str">
            <v>50-54 M</v>
          </cell>
          <cell r="D91" t="e">
            <v>#N/A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J91" t="e">
            <v>#N/A</v>
          </cell>
        </row>
        <row r="92">
          <cell r="A92" t="str">
            <v>LUIS FERNANDO MORAN DE OLIVEIRA</v>
          </cell>
          <cell r="B92" t="str">
            <v>ASSOCIAÇÃO DE TRIATHLON DE BRUSQUE - 2017</v>
          </cell>
          <cell r="C92" t="str">
            <v>50-54 M</v>
          </cell>
          <cell r="D92" t="e">
            <v>#N/A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J92" t="e">
            <v>#N/A</v>
          </cell>
        </row>
        <row r="93">
          <cell r="A93" t="str">
            <v>ROBERTO MELO DE LEMOS</v>
          </cell>
          <cell r="B93" t="str">
            <v>ASSOCIAÇÃO DE TRIATLETAS DE JURERÊ</v>
          </cell>
          <cell r="C93" t="str">
            <v>50-54 M</v>
          </cell>
          <cell r="D93" t="e">
            <v>#N/A</v>
          </cell>
          <cell r="E93">
            <v>90</v>
          </cell>
          <cell r="F93">
            <v>0</v>
          </cell>
          <cell r="G93">
            <v>0</v>
          </cell>
          <cell r="H93">
            <v>0</v>
          </cell>
          <cell r="J93" t="e">
            <v>#N/A</v>
          </cell>
        </row>
        <row r="94">
          <cell r="A94" t="str">
            <v>FREDY FICHT</v>
          </cell>
          <cell r="B94" t="str">
            <v>ASSOCIAÇÃO BLUMENAUENSE DE TRIATHLON - 2017</v>
          </cell>
          <cell r="C94" t="str">
            <v>55-59 M</v>
          </cell>
          <cell r="D94" t="e">
            <v>#N/A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J94" t="e">
            <v>#N/A</v>
          </cell>
        </row>
        <row r="95">
          <cell r="A95" t="str">
            <v>GIOVANNI ORSELLI GOMES</v>
          </cell>
          <cell r="B95" t="str">
            <v>ASSOCIAÇÃO BLUMENAUENSE DE TRIATHLON - 2017</v>
          </cell>
          <cell r="C95" t="str">
            <v>55-59 M</v>
          </cell>
          <cell r="D95" t="e">
            <v>#N/A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J95" t="e">
            <v>#N/A</v>
          </cell>
        </row>
        <row r="96">
          <cell r="A96" t="str">
            <v>JOSE AMERICO DOS SANTOS ROSA</v>
          </cell>
          <cell r="B96" t="str">
            <v>ASSOCIAÇÃO BLUMENAUENSE DE TRIATHLON - 2017</v>
          </cell>
          <cell r="C96" t="str">
            <v>55-59 M</v>
          </cell>
          <cell r="D96" t="e">
            <v>#N/A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J96" t="e">
            <v>#N/A</v>
          </cell>
        </row>
        <row r="97">
          <cell r="A97" t="str">
            <v>LUIZ HENRIQUE KOCH</v>
          </cell>
          <cell r="B97" t="str">
            <v>ASSOCIAÇÃO BLUMENAUENSE DE TRIATHLON - 2017</v>
          </cell>
          <cell r="C97" t="str">
            <v>55-59 M</v>
          </cell>
          <cell r="D97" t="e">
            <v>#N/A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J97" t="e">
            <v>#N/A</v>
          </cell>
        </row>
        <row r="98">
          <cell r="A98" t="str">
            <v>MAURICIO KEPPEN</v>
          </cell>
          <cell r="B98" t="str">
            <v>ASSOCIAÇÃO BLUMENAUENSE DE TRIATHLON - 2017</v>
          </cell>
          <cell r="C98" t="str">
            <v>55-59 M</v>
          </cell>
          <cell r="D98" t="e">
            <v>#N/A</v>
          </cell>
          <cell r="E98">
            <v>18</v>
          </cell>
          <cell r="F98">
            <v>0</v>
          </cell>
          <cell r="G98">
            <v>0</v>
          </cell>
          <cell r="H98">
            <v>0</v>
          </cell>
          <cell r="J98" t="e">
            <v>#N/A</v>
          </cell>
        </row>
        <row r="99">
          <cell r="A99" t="str">
            <v>SANDRO LUCIANO BERNARDONI</v>
          </cell>
          <cell r="B99" t="str">
            <v>TRIATLETAS ASSOCIADOS DO LITORAL DE SANTA CATARINA</v>
          </cell>
          <cell r="C99" t="str">
            <v>55-59 M</v>
          </cell>
          <cell r="D99" t="e">
            <v>#N/A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J99" t="e">
            <v>#N/A</v>
          </cell>
        </row>
        <row r="100">
          <cell r="A100" t="str">
            <v>ARTHUR EMILIO DELVIZIO CHAUDON</v>
          </cell>
          <cell r="B100" t="str">
            <v>ASSOCIAÇÃO DOS TRIATLETAS DA GRANDE FLORIANÓPOLIS - 2017</v>
          </cell>
          <cell r="C100" t="str">
            <v>60-64 M</v>
          </cell>
          <cell r="D100" t="e">
            <v>#N/A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J100" t="e">
            <v>#N/A</v>
          </cell>
        </row>
        <row r="101">
          <cell r="A101" t="str">
            <v>CARLOS GERSON CASTANHO</v>
          </cell>
          <cell r="B101" t="str">
            <v>ASSOCIAÇÃO TRIATLETAS DE JOINVILLE - 2017</v>
          </cell>
          <cell r="C101" t="str">
            <v>60-64 M</v>
          </cell>
          <cell r="D101" t="e">
            <v>#N/A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J101" t="e">
            <v>#N/A</v>
          </cell>
        </row>
        <row r="102">
          <cell r="A102" t="str">
            <v>PAULO ROBERTO SCHULTE DA SILVA</v>
          </cell>
          <cell r="B102" t="str">
            <v>ASSOCIAÇÃO DE TRIATHLON DE BRUSQUE - 2017</v>
          </cell>
          <cell r="C102" t="str">
            <v>60-64 M</v>
          </cell>
          <cell r="D102" t="e">
            <v>#N/A</v>
          </cell>
          <cell r="E102">
            <v>11</v>
          </cell>
          <cell r="F102">
            <v>0</v>
          </cell>
          <cell r="G102">
            <v>0</v>
          </cell>
          <cell r="H102">
            <v>0</v>
          </cell>
          <cell r="J102" t="e">
            <v>#N/A</v>
          </cell>
        </row>
        <row r="103">
          <cell r="A103" t="str">
            <v>JULIANO FERRÃO DOS SANTOS</v>
          </cell>
          <cell r="B103" t="str">
            <v>ASSOCIAÇÃO DESPORTIVA TRIATLÉTICA DE SANTA CATARINA - 2017</v>
          </cell>
          <cell r="C103" t="str">
            <v>MILITARM</v>
          </cell>
          <cell r="D103" t="e">
            <v>#N/A</v>
          </cell>
          <cell r="E103">
            <v>13</v>
          </cell>
          <cell r="F103">
            <v>0</v>
          </cell>
          <cell r="G103">
            <v>0</v>
          </cell>
          <cell r="H103">
            <v>0</v>
          </cell>
          <cell r="J103" t="e">
            <v>#N/A</v>
          </cell>
        </row>
        <row r="104">
          <cell r="A104" t="str">
            <v>LUIZ FRANCISCO DE PAIVA FERREIRA</v>
          </cell>
          <cell r="B104" t="str">
            <v>TRIATLETAS ASSOCIADOS DO LITORAL DE SANTA CATARINA</v>
          </cell>
          <cell r="C104" t="str">
            <v>35-39 M</v>
          </cell>
          <cell r="D104">
            <v>100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J104" t="e">
            <v>#N/A</v>
          </cell>
        </row>
        <row r="105">
          <cell r="A105" t="str">
            <v>MATHEUS GHIGGI DOS SANTOS</v>
          </cell>
          <cell r="B105" t="str">
            <v>TRIATLETAS ASSOCIADOS DO LITORAL DE SANTA CATARINA</v>
          </cell>
          <cell r="C105" t="str">
            <v>25-29 M</v>
          </cell>
          <cell r="D105">
            <v>90</v>
          </cell>
          <cell r="E105" t="e">
            <v>#N/A</v>
          </cell>
          <cell r="F105">
            <v>100</v>
          </cell>
          <cell r="G105">
            <v>0</v>
          </cell>
          <cell r="H105">
            <v>0</v>
          </cell>
          <cell r="J105" t="e">
            <v>#N/A</v>
          </cell>
        </row>
        <row r="106">
          <cell r="A106" t="str">
            <v>EDMILSON PEREIRA</v>
          </cell>
          <cell r="B106" t="str">
            <v>ASSOCIAÇÃO BLUMENAUENSE DE TRIATHLON - 2017</v>
          </cell>
          <cell r="C106" t="str">
            <v>25-29 M</v>
          </cell>
          <cell r="D106">
            <v>82</v>
          </cell>
          <cell r="E106" t="e">
            <v>#N/A</v>
          </cell>
          <cell r="F106" t="e">
            <v>#N/A</v>
          </cell>
          <cell r="G106">
            <v>0</v>
          </cell>
          <cell r="H106">
            <v>0</v>
          </cell>
          <cell r="J106" t="e">
            <v>#N/A</v>
          </cell>
        </row>
        <row r="107">
          <cell r="A107" t="str">
            <v xml:space="preserve">RICELLI RICARDO CUNHA </v>
          </cell>
          <cell r="B107" t="str">
            <v>TRIATLETAS ASSOCIADOS DO LITORAL DE SANTA CATARINA</v>
          </cell>
          <cell r="C107" t="str">
            <v>30-34 M</v>
          </cell>
          <cell r="D107">
            <v>75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J107" t="e">
            <v>#N/A</v>
          </cell>
        </row>
        <row r="108">
          <cell r="A108" t="str">
            <v>FILIPE NETTO CIRELLI</v>
          </cell>
          <cell r="B108" t="str">
            <v>SOCIEDADE RECREATIVA MAMPITUBA 2017</v>
          </cell>
          <cell r="C108" t="str">
            <v>20-24 M</v>
          </cell>
          <cell r="D108">
            <v>69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J108" t="e">
            <v>#N/A</v>
          </cell>
        </row>
        <row r="109">
          <cell r="A109" t="str">
            <v>FREDERICO MONTEIRO DA SILVA</v>
          </cell>
          <cell r="B109" t="str">
            <v>ASSOCIAÇÃO DESPORTIVA TRIATLÉTICA DE SANTA CATARINA - 2017</v>
          </cell>
          <cell r="C109" t="str">
            <v>35-39 M</v>
          </cell>
          <cell r="D109">
            <v>64</v>
          </cell>
          <cell r="E109" t="e">
            <v>#N/A</v>
          </cell>
          <cell r="F109">
            <v>0</v>
          </cell>
          <cell r="G109">
            <v>0</v>
          </cell>
          <cell r="H109" t="e">
            <v>#N/A</v>
          </cell>
          <cell r="J109" t="e">
            <v>#N/A</v>
          </cell>
        </row>
        <row r="110">
          <cell r="A110" t="str">
            <v>GUILHERME GARCIA CUNHA</v>
          </cell>
          <cell r="B110" t="str">
            <v xml:space="preserve">ASSOCIAÇÃO SÃO BENTO DE TRIATHLON </v>
          </cell>
          <cell r="C110" t="str">
            <v>25-29 M</v>
          </cell>
          <cell r="D110">
            <v>60</v>
          </cell>
          <cell r="E110">
            <v>100</v>
          </cell>
          <cell r="F110">
            <v>0</v>
          </cell>
          <cell r="G110">
            <v>69</v>
          </cell>
          <cell r="H110">
            <v>0</v>
          </cell>
          <cell r="J110">
            <v>229</v>
          </cell>
        </row>
        <row r="111">
          <cell r="A111" t="str">
            <v>NATAN MACEDO DOS SANTOS</v>
          </cell>
          <cell r="B111" t="str">
            <v>TRIAL | FME BALNEÁRIO CAMBORIÚ | CPH</v>
          </cell>
          <cell r="C111" t="str">
            <v>16-19 M</v>
          </cell>
          <cell r="D111">
            <v>57</v>
          </cell>
          <cell r="J111">
            <v>57</v>
          </cell>
        </row>
        <row r="112">
          <cell r="A112" t="str">
            <v>CHARLES COSTA BORGES LIMA</v>
          </cell>
          <cell r="B112" t="str">
            <v>TRIATLETAS ASSOCIADOS DO LITORAL DE SANTA CATARINA</v>
          </cell>
          <cell r="C112" t="str">
            <v>30-34 M</v>
          </cell>
          <cell r="D112">
            <v>54</v>
          </cell>
          <cell r="E112" t="e">
            <v>#N/A</v>
          </cell>
          <cell r="F112" t="e">
            <v>#N/A</v>
          </cell>
          <cell r="G112">
            <v>0</v>
          </cell>
          <cell r="H112">
            <v>0</v>
          </cell>
          <cell r="J112" t="e">
            <v>#N/A</v>
          </cell>
        </row>
        <row r="113">
          <cell r="A113" t="str">
            <v>YAGO RODRIGUES SANTOS ALVES</v>
          </cell>
          <cell r="B113" t="str">
            <v>TRIATLETAS ASSOCIADOS DO LITORAL DE SANTA CATARINA</v>
          </cell>
          <cell r="C113" t="str">
            <v>16-19 M</v>
          </cell>
          <cell r="D113">
            <v>52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75</v>
          </cell>
          <cell r="J113" t="e">
            <v>#N/A</v>
          </cell>
        </row>
        <row r="114">
          <cell r="A114" t="str">
            <v>SANTIAGO ALVAREZ DE TOLEDO MENDONÇA</v>
          </cell>
          <cell r="B114" t="str">
            <v>ASSOCIAÇÃO DESPORTIVA TRIATLÉTICA DE SANTA CATARINA - 2017</v>
          </cell>
          <cell r="C114" t="str">
            <v>35-39 M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50</v>
          </cell>
        </row>
        <row r="115">
          <cell r="A115" t="str">
            <v>IVAN RAZEIRA</v>
          </cell>
          <cell r="B115" t="str">
            <v>ASSOCIAÇÃO TRIATLETAS DE JOINVILLE - 2017</v>
          </cell>
          <cell r="C115" t="str">
            <v>35-39 M</v>
          </cell>
          <cell r="D115">
            <v>49</v>
          </cell>
          <cell r="E115">
            <v>0</v>
          </cell>
          <cell r="F115">
            <v>0</v>
          </cell>
          <cell r="G115">
            <v>0</v>
          </cell>
          <cell r="H115">
            <v>54</v>
          </cell>
          <cell r="J115">
            <v>103</v>
          </cell>
        </row>
        <row r="116">
          <cell r="A116" t="str">
            <v>JOAO GUILHERME FONSECA DE MELO</v>
          </cell>
          <cell r="B116" t="str">
            <v>ASSOCIAÇÃO DOS TREINADORES CORRIDA DE SANTA CATARINA</v>
          </cell>
          <cell r="C116" t="str">
            <v>35-39 M</v>
          </cell>
          <cell r="D116">
            <v>48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48</v>
          </cell>
        </row>
        <row r="117">
          <cell r="A117" t="str">
            <v>LEONARDO PEREIRA</v>
          </cell>
          <cell r="B117" t="str">
            <v>SOCIEDADE RECREATIVA MAMPITUBA 2017</v>
          </cell>
          <cell r="C117" t="str">
            <v>20-24 M</v>
          </cell>
          <cell r="D117">
            <v>47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J117" t="e">
            <v>#N/A</v>
          </cell>
        </row>
        <row r="118">
          <cell r="A118" t="str">
            <v>ARTUR BARCELOS HENRIQUE</v>
          </cell>
          <cell r="B118" t="str">
            <v>SOCIEDADE RECREATIVA MAMPITUBA 2017</v>
          </cell>
          <cell r="C118" t="str">
            <v>25-29 M</v>
          </cell>
          <cell r="D118">
            <v>46</v>
          </cell>
          <cell r="E118">
            <v>49</v>
          </cell>
          <cell r="F118">
            <v>0</v>
          </cell>
          <cell r="G118">
            <v>54</v>
          </cell>
          <cell r="H118" t="e">
            <v>#N/A</v>
          </cell>
          <cell r="J118" t="e">
            <v>#N/A</v>
          </cell>
        </row>
        <row r="119">
          <cell r="A119" t="str">
            <v>VALDIR TORQUATO JÚNIOR</v>
          </cell>
          <cell r="B119" t="str">
            <v>ASSOCIAÇÃO BLUMENAUENSE DE TRIATHLON - 2017</v>
          </cell>
          <cell r="C119" t="str">
            <v>35-39 M</v>
          </cell>
          <cell r="D119">
            <v>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45</v>
          </cell>
        </row>
        <row r="120">
          <cell r="A120" t="str">
            <v>FERNANDO FERREIRA DO COUTO</v>
          </cell>
          <cell r="B120" t="str">
            <v>ASSOCIAÇÃO DESPORTIVA TRIATLÉTICA DE SANTA CATARINA - 2017</v>
          </cell>
          <cell r="C120" t="str">
            <v>40-44 M</v>
          </cell>
          <cell r="D120">
            <v>44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44</v>
          </cell>
        </row>
        <row r="121">
          <cell r="A121" t="str">
            <v>GUSTAVO RINCAWESKI</v>
          </cell>
          <cell r="B121" t="str">
            <v>ASSOCIAÇÃO BLUMENAUENSE DE TRIATHLON - 2017</v>
          </cell>
          <cell r="C121" t="str">
            <v>20-24 M</v>
          </cell>
          <cell r="D121">
            <v>43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J121" t="e">
            <v>#N/A</v>
          </cell>
        </row>
        <row r="122">
          <cell r="A122" t="str">
            <v>RAFAEL VITOR PINA PEREIRA</v>
          </cell>
          <cell r="B122" t="str">
            <v>ASSOCIAÇÃO DE TRIATLETAS DE JURERÊ</v>
          </cell>
          <cell r="C122" t="str">
            <v>40-44 M</v>
          </cell>
          <cell r="D122">
            <v>42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42</v>
          </cell>
        </row>
        <row r="123">
          <cell r="A123" t="str">
            <v>GUILHERME DA SILVA GROSSO</v>
          </cell>
          <cell r="B123" t="str">
            <v>ASSOCIAÇÃO DESPORTIVA TRIATLÉTICA DE JARAGUÁ 2017</v>
          </cell>
          <cell r="C123" t="str">
            <v>MILITARM</v>
          </cell>
          <cell r="D123">
            <v>41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41</v>
          </cell>
        </row>
        <row r="124">
          <cell r="A124" t="str">
            <v>JULIAN NEYLOR INOCENTE</v>
          </cell>
          <cell r="B124" t="str">
            <v>TRIATLETAS ASSOCIADOS DO LITORAL DE SANTA CATARINA</v>
          </cell>
          <cell r="C124" t="str">
            <v>25-29 M</v>
          </cell>
          <cell r="D124">
            <v>40</v>
          </cell>
          <cell r="E124">
            <v>33</v>
          </cell>
          <cell r="F124">
            <v>0</v>
          </cell>
          <cell r="G124" t="e">
            <v>#N/A</v>
          </cell>
          <cell r="H124">
            <v>45</v>
          </cell>
          <cell r="J124" t="e">
            <v>#N/A</v>
          </cell>
        </row>
        <row r="125">
          <cell r="A125" t="str">
            <v>RICARDO MOISES CARDOSO DA SILVA</v>
          </cell>
          <cell r="B125" t="str">
            <v>ASSOCIAÇÃO DE TRIATHLON DO VELHO OESTE - 2017</v>
          </cell>
          <cell r="C125" t="str">
            <v>MILITARM</v>
          </cell>
          <cell r="D125">
            <v>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39</v>
          </cell>
        </row>
        <row r="126">
          <cell r="A126" t="str">
            <v>CLEBER JOSÉ DOS SANTOS JUNIOR</v>
          </cell>
          <cell r="B126" t="str">
            <v>ASSOCIAÇÃO DESPORTIVA TRIATLÉTICA DE SANTA CATARINA - 2017</v>
          </cell>
          <cell r="C126" t="str">
            <v>30-34 M</v>
          </cell>
          <cell r="D126">
            <v>38</v>
          </cell>
          <cell r="E126">
            <v>29</v>
          </cell>
          <cell r="F126">
            <v>46</v>
          </cell>
          <cell r="G126">
            <v>0</v>
          </cell>
          <cell r="H126">
            <v>0</v>
          </cell>
          <cell r="J126">
            <v>113</v>
          </cell>
        </row>
        <row r="127">
          <cell r="A127" t="str">
            <v>VALTER LILLER NETO</v>
          </cell>
          <cell r="B127" t="str">
            <v>ASSOCIAÇÃO BLUMENAUENSE DE TRIATHLON - 2017</v>
          </cell>
          <cell r="C127" t="str">
            <v>25-29 M</v>
          </cell>
          <cell r="D127">
            <v>37</v>
          </cell>
          <cell r="E127">
            <v>0</v>
          </cell>
          <cell r="F127">
            <v>0</v>
          </cell>
          <cell r="G127" t="e">
            <v>#N/A</v>
          </cell>
          <cell r="H127">
            <v>0</v>
          </cell>
          <cell r="J127" t="e">
            <v>#N/A</v>
          </cell>
        </row>
        <row r="128">
          <cell r="A128" t="str">
            <v>LEONARDO MARQUARDT BIBOW</v>
          </cell>
          <cell r="B128" t="str">
            <v>ASSOCIAÇÃO TRIATLETAS DE JOINVILLE - 2017</v>
          </cell>
          <cell r="C128" t="str">
            <v>16-19 M</v>
          </cell>
          <cell r="D128">
            <v>36</v>
          </cell>
          <cell r="E128" t="e">
            <v>#N/A</v>
          </cell>
          <cell r="F128" t="e">
            <v>#N/A</v>
          </cell>
          <cell r="G128">
            <v>45</v>
          </cell>
          <cell r="H128">
            <v>0</v>
          </cell>
          <cell r="J128" t="e">
            <v>#N/A</v>
          </cell>
        </row>
        <row r="129">
          <cell r="A129" t="str">
            <v>FELIPE DE TOLEDO MARINO</v>
          </cell>
          <cell r="B129" t="str">
            <v>ASSOCIAÇÃO DOS TRIATLETAS DA GRANDE FLORIANÓPOLIS - 2017</v>
          </cell>
          <cell r="C129" t="str">
            <v>40-44 M</v>
          </cell>
          <cell r="D129">
            <v>35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35</v>
          </cell>
        </row>
        <row r="130">
          <cell r="A130" t="str">
            <v>GABRIEL PAIVA HERMANN</v>
          </cell>
          <cell r="B130" t="str">
            <v>ASSOCIAÇÃO DESPORTIVA TRIATLÉTICA DE SANTA CATARINA - 2017</v>
          </cell>
          <cell r="C130" t="str">
            <v>20-24 M</v>
          </cell>
          <cell r="D130">
            <v>34</v>
          </cell>
          <cell r="E130" t="e">
            <v>#N/A</v>
          </cell>
          <cell r="F130">
            <v>0</v>
          </cell>
          <cell r="G130" t="e">
            <v>#N/A</v>
          </cell>
          <cell r="H130" t="e">
            <v>#N/A</v>
          </cell>
          <cell r="J130" t="e">
            <v>#N/A</v>
          </cell>
        </row>
        <row r="131">
          <cell r="A131" t="str">
            <v xml:space="preserve">SANDRO GAYNETT DE BARROS </v>
          </cell>
          <cell r="B131" t="str">
            <v>ASSOCIAÇÃO DE TRIATHLON DO VELHO OESTE - 2017</v>
          </cell>
          <cell r="C131" t="str">
            <v>MILITARM</v>
          </cell>
          <cell r="D131">
            <v>33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33</v>
          </cell>
        </row>
        <row r="132">
          <cell r="A132" t="str">
            <v>ANDRÉ VENTURI PEREIRA</v>
          </cell>
          <cell r="B132" t="str">
            <v>ASSOCIAÇÃO DOS TREINADORES CORRIDA DE SANTA CATARINA</v>
          </cell>
          <cell r="C132" t="str">
            <v>35-39 M</v>
          </cell>
          <cell r="D132">
            <v>32</v>
          </cell>
          <cell r="E132">
            <v>0</v>
          </cell>
          <cell r="F132">
            <v>0</v>
          </cell>
          <cell r="G132">
            <v>0</v>
          </cell>
          <cell r="H132">
            <v>49</v>
          </cell>
          <cell r="J132">
            <v>81</v>
          </cell>
        </row>
        <row r="133">
          <cell r="A133" t="str">
            <v>MAURO ANDRÉ PAGLIOSA</v>
          </cell>
          <cell r="B133" t="str">
            <v>ASSOCIAÇÃO DOS TREINADORES CORRIDA DE SANTA CATARINA</v>
          </cell>
          <cell r="C133" t="str">
            <v>35-39 M</v>
          </cell>
          <cell r="D133">
            <v>31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31</v>
          </cell>
        </row>
        <row r="134">
          <cell r="A134" t="str">
            <v>ADRIANO SPIES NOGUEZ</v>
          </cell>
          <cell r="B134" t="str">
            <v>ASSOCIAÇÃO BLUMENAUENSE DE TRIATHLON - 2017</v>
          </cell>
          <cell r="C134" t="str">
            <v>35-39 M</v>
          </cell>
          <cell r="D134">
            <v>30</v>
          </cell>
          <cell r="E134">
            <v>0</v>
          </cell>
          <cell r="F134">
            <v>0</v>
          </cell>
          <cell r="G134" t="e">
            <v>#N/A</v>
          </cell>
          <cell r="H134">
            <v>0</v>
          </cell>
          <cell r="J134" t="e">
            <v>#N/A</v>
          </cell>
        </row>
        <row r="135">
          <cell r="A135" t="str">
            <v>VICTOR SOARES DOS SANTOS</v>
          </cell>
          <cell r="B135" t="str">
            <v>ASSOCIAÇÃO DESPORTIVA TRIATLÉTICA DE SANTA CATARINA - 2017</v>
          </cell>
          <cell r="C135" t="str">
            <v>16-19 M</v>
          </cell>
          <cell r="D135">
            <v>29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J135" t="e">
            <v>#N/A</v>
          </cell>
        </row>
        <row r="136">
          <cell r="A136" t="str">
            <v>JAIR OSS EMER</v>
          </cell>
          <cell r="B136" t="str">
            <v>ASSOCIAÇÃO BLUMENAUENSE DE TRIATHLON - 2017</v>
          </cell>
          <cell r="C136" t="str">
            <v>45-49 M</v>
          </cell>
          <cell r="D136">
            <v>28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28</v>
          </cell>
        </row>
        <row r="137">
          <cell r="A137" t="str">
            <v>RENAN ALFONSO CEREZER</v>
          </cell>
          <cell r="B137" t="str">
            <v>TRIATLETAS ASSOCIADOS DO LITORAL DE SANTA CATARINA</v>
          </cell>
          <cell r="C137" t="str">
            <v>25-29 M</v>
          </cell>
          <cell r="D137">
            <v>27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J137" t="e">
            <v>#N/A</v>
          </cell>
        </row>
        <row r="138">
          <cell r="A138" t="str">
            <v>JAILSON FLORES</v>
          </cell>
          <cell r="B138" t="str">
            <v>ASSOCIAÇÃO BLUMENAUENSE DE TRIATHLON - 2017</v>
          </cell>
          <cell r="C138" t="str">
            <v>35-39 M</v>
          </cell>
          <cell r="D138">
            <v>26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26</v>
          </cell>
        </row>
        <row r="139">
          <cell r="A139" t="str">
            <v>MAURO CAMPOS MATOS</v>
          </cell>
          <cell r="B139" t="str">
            <v>ASSOCIAÇÃO DESPORTIVA TRIATLÉTICA DE JARAGUÁ 2017</v>
          </cell>
          <cell r="C139" t="str">
            <v>30-34 M</v>
          </cell>
          <cell r="D139">
            <v>25</v>
          </cell>
          <cell r="E139" t="e">
            <v>#N/A</v>
          </cell>
          <cell r="F139">
            <v>0</v>
          </cell>
          <cell r="G139">
            <v>0</v>
          </cell>
          <cell r="H139" t="e">
            <v>#N/A</v>
          </cell>
          <cell r="J139" t="e">
            <v>#N/A</v>
          </cell>
        </row>
        <row r="140">
          <cell r="A140" t="str">
            <v>JORGE GUSTAVO FERNANDEZ IZQUIERDO</v>
          </cell>
          <cell r="B140" t="str">
            <v>SOCIEDADE RECREATIVA MAMPITUBA 2017</v>
          </cell>
          <cell r="C140" t="str">
            <v>45-49 M</v>
          </cell>
          <cell r="D140">
            <v>24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24</v>
          </cell>
        </row>
        <row r="141">
          <cell r="A141" t="str">
            <v>GILEAD ALVES MAURICIO</v>
          </cell>
          <cell r="B141" t="str">
            <v>ASSOCIAÇÃO DOS TREINADORES CORRIDA DE SANTA CATARINA</v>
          </cell>
          <cell r="C141" t="str">
            <v>45-49 M</v>
          </cell>
          <cell r="D141">
            <v>23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23</v>
          </cell>
        </row>
        <row r="142">
          <cell r="A142" t="str">
            <v>EURICO ANTONIO MENDES</v>
          </cell>
          <cell r="B142" t="str">
            <v>ASSOCIAÇÃO BLUMENAUENSE DE TRIATHLON - 2017</v>
          </cell>
          <cell r="C142" t="str">
            <v>45-49 M</v>
          </cell>
          <cell r="D142">
            <v>22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22</v>
          </cell>
        </row>
        <row r="143">
          <cell r="A143" t="str">
            <v>RENATO CARLOS DE ANDRADE</v>
          </cell>
          <cell r="B143" t="str">
            <v>ASSOCIAÇÃO DESPORTIVA TRIATLÉTICA DE SANTA CATARINA - 2017</v>
          </cell>
          <cell r="C143" t="str">
            <v>45-49 M</v>
          </cell>
          <cell r="D143">
            <v>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21</v>
          </cell>
        </row>
        <row r="144">
          <cell r="A144" t="str">
            <v>RAFAEL CAVALER GARCIA</v>
          </cell>
          <cell r="B144" t="str">
            <v>ASSOCIAÇÃO DESPORTIVA TRIATLÉTICA DE JARAGUÁ 2017</v>
          </cell>
          <cell r="C144" t="str">
            <v>35-39 M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20</v>
          </cell>
        </row>
        <row r="145">
          <cell r="A145" t="str">
            <v>EVERTON LUIZ ADRIANO</v>
          </cell>
          <cell r="B145" t="str">
            <v>ASSOCIAÇÃO BLUMENAUENSE DE TRIATHLON - 2017</v>
          </cell>
          <cell r="C145" t="str">
            <v>35-39 M</v>
          </cell>
          <cell r="D145">
            <v>19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J145" t="e">
            <v>#N/A</v>
          </cell>
        </row>
        <row r="146">
          <cell r="A146" t="str">
            <v>CARLOS ANTONIO MENEGAZZO ARAUJO</v>
          </cell>
          <cell r="B146" t="str">
            <v>ASSOCIAÇÃO BLUMENAUENSE DE TRIATHLON - 2017</v>
          </cell>
          <cell r="C146" t="str">
            <v>30-34 M</v>
          </cell>
          <cell r="D146">
            <v>18</v>
          </cell>
          <cell r="E146" t="e">
            <v>#N/A</v>
          </cell>
          <cell r="F146">
            <v>0</v>
          </cell>
          <cell r="G146" t="e">
            <v>#N/A</v>
          </cell>
          <cell r="H146">
            <v>0</v>
          </cell>
          <cell r="J146" t="e">
            <v>#N/A</v>
          </cell>
        </row>
        <row r="147">
          <cell r="A147" t="str">
            <v>FELIPE QUINTES STEINER</v>
          </cell>
          <cell r="B147" t="str">
            <v>ASSOCIAÇÃO BLUMENAUENSE DE TRIATHLON - 2017</v>
          </cell>
          <cell r="C147" t="str">
            <v>35-39 M</v>
          </cell>
          <cell r="D147">
            <v>17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17</v>
          </cell>
        </row>
        <row r="148">
          <cell r="A148" t="str">
            <v>VALMIR ROBERTO MARTINS JUNIOR</v>
          </cell>
          <cell r="B148" t="str">
            <v>ASSOCIAÇÃO BLUMENAUENSE DE TRIATHLON - 2017</v>
          </cell>
          <cell r="C148" t="str">
            <v>MILITARM</v>
          </cell>
          <cell r="D148">
            <v>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16</v>
          </cell>
        </row>
        <row r="149">
          <cell r="A149" t="str">
            <v>JACSON RABELLO NATAL</v>
          </cell>
          <cell r="B149" t="str">
            <v>SOCIEDADE RECREATIVA MAMPITUBA 2017</v>
          </cell>
          <cell r="C149" t="str">
            <v>30-34 M</v>
          </cell>
          <cell r="D149">
            <v>15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J149" t="e">
            <v>#N/A</v>
          </cell>
        </row>
        <row r="150">
          <cell r="A150" t="str">
            <v>NORTON LEAL BORGES</v>
          </cell>
          <cell r="B150" t="str">
            <v>TRIATLETAS ASSOCIADOS DO LITORAL DE SANTA CATARINA</v>
          </cell>
          <cell r="C150" t="str">
            <v>16-19 M</v>
          </cell>
          <cell r="D150">
            <v>14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J150" t="e">
            <v>#N/A</v>
          </cell>
        </row>
        <row r="151">
          <cell r="A151" t="str">
            <v>JOÃO HIPÓLITO ALVES GARCEZ</v>
          </cell>
          <cell r="B151" t="str">
            <v>ASSOCIAÇÃO DESPORTIVA TRIATLÉTICA DE SANTA CATARINA - 2017</v>
          </cell>
          <cell r="C151" t="str">
            <v>50-54 M</v>
          </cell>
          <cell r="D151">
            <v>13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13</v>
          </cell>
        </row>
        <row r="152">
          <cell r="A152" t="str">
            <v>HARIEL PETRY PITZ</v>
          </cell>
          <cell r="B152" t="str">
            <v>ASSOCIAÇÃO DOS TREINADORES CORRIDA DE SANTA CATARINA</v>
          </cell>
          <cell r="C152" t="str">
            <v>30-34 M</v>
          </cell>
          <cell r="D152">
            <v>12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J152" t="e">
            <v>#N/A</v>
          </cell>
        </row>
        <row r="153">
          <cell r="A153" t="str">
            <v>DIMITRI CAMPANA</v>
          </cell>
          <cell r="B153" t="str">
            <v>ASSOCIAÇÃO DOS TRIATLETAS DA GRANDE FLORIANÓPOLIS - 2017</v>
          </cell>
          <cell r="C153" t="str">
            <v>40-44 M</v>
          </cell>
          <cell r="D153">
            <v>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11</v>
          </cell>
        </row>
        <row r="154">
          <cell r="A154" t="str">
            <v>HUMBERTO ZAPPELINI FILHO</v>
          </cell>
          <cell r="B154" t="str">
            <v>SOCIEDADE RECREATIVA MAMPITUBA 2017</v>
          </cell>
          <cell r="C154" t="str">
            <v>40-44 M</v>
          </cell>
          <cell r="D154">
            <v>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10</v>
          </cell>
        </row>
        <row r="155">
          <cell r="A155" t="str">
            <v>CHARLES ALBANI DADAM</v>
          </cell>
          <cell r="B155" t="str">
            <v>ASSOCIAÇÃO DE TRIATHLON DE BRUSQUE - 2017</v>
          </cell>
          <cell r="C155" t="str">
            <v>55-59 M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9</v>
          </cell>
        </row>
        <row r="156">
          <cell r="A156" t="str">
            <v>MARCUS VINICIUS CUNHA DOS SANTOS</v>
          </cell>
          <cell r="B156" t="str">
            <v>ASSOCIAÇÃO DOS TREINADORES CORRIDA DE SANTA CATARINA</v>
          </cell>
          <cell r="C156" t="str">
            <v>30-34 M</v>
          </cell>
          <cell r="D156">
            <v>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8</v>
          </cell>
        </row>
        <row r="157">
          <cell r="A157" t="str">
            <v>FILIPE MANOEL NAZARIO</v>
          </cell>
          <cell r="B157" t="str">
            <v>ASSOCIAÇÃO ITAJAIENSE DE TRIATLO - 2017</v>
          </cell>
          <cell r="C157" t="str">
            <v>14-15 M</v>
          </cell>
          <cell r="D157">
            <v>7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J157" t="e">
            <v>#N/A</v>
          </cell>
        </row>
        <row r="158">
          <cell r="A158" t="str">
            <v>FERNANDO ANTONIO MARINHO</v>
          </cell>
          <cell r="B158" t="str">
            <v>ASSOCIAÇÃO DOS TREINADORES CORRIDA DE SANTA CATARINA</v>
          </cell>
          <cell r="C158" t="str">
            <v>40-44 M</v>
          </cell>
          <cell r="D158">
            <v>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6</v>
          </cell>
        </row>
        <row r="159">
          <cell r="A159" t="str">
            <v>CLEBER DELL'AGNOLO SOARES</v>
          </cell>
          <cell r="B159" t="str">
            <v>ASSOCIAÇÃO DE TRIATHLON DE BRUSQUE - 2017</v>
          </cell>
          <cell r="C159" t="str">
            <v>MILITARM</v>
          </cell>
          <cell r="D159">
            <v>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5</v>
          </cell>
        </row>
        <row r="160">
          <cell r="A160" t="str">
            <v>RAMON MONTEIRO MACEDO DOS PASSOS</v>
          </cell>
          <cell r="B160" t="str">
            <v>ASSOCIAÇÃO DE TRIATLETAS DE JURERÊ</v>
          </cell>
          <cell r="C160" t="str">
            <v>MTB M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4</v>
          </cell>
        </row>
        <row r="161">
          <cell r="A161" t="str">
            <v>CASSIUS REBELATTO</v>
          </cell>
          <cell r="B161" t="str">
            <v>ASSOCIAÇÃO DOS TREINADORES CORRIDA DE SANTA CATARINA</v>
          </cell>
          <cell r="C161" t="str">
            <v>40-44 M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3</v>
          </cell>
        </row>
        <row r="162">
          <cell r="A162" t="str">
            <v>MARCO AURELIO SENS DA SILVA</v>
          </cell>
          <cell r="B162" t="str">
            <v>ASSOCIAÇÃO DOS TREINADORES CORRIDA DE SANTA CATARINA</v>
          </cell>
          <cell r="C162" t="str">
            <v>25-29 M</v>
          </cell>
          <cell r="D162">
            <v>2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</row>
        <row r="163">
          <cell r="A163" t="str">
            <v>EURICO D'AQUILA</v>
          </cell>
          <cell r="B163" t="str">
            <v>ASSOCIAÇÃO DESPORTIVA TRIATLÉTICA DE SANTA CATARINA - 2017</v>
          </cell>
          <cell r="C163" t="str">
            <v>14-15 M</v>
          </cell>
          <cell r="D163">
            <v>1</v>
          </cell>
          <cell r="E163">
            <v>0</v>
          </cell>
          <cell r="F163" t="e">
            <v>#N/A</v>
          </cell>
          <cell r="G163" t="e">
            <v>#N/A</v>
          </cell>
          <cell r="H163" t="e">
            <v>#N/A</v>
          </cell>
          <cell r="J163" t="e">
            <v>#N/A</v>
          </cell>
        </row>
        <row r="164">
          <cell r="A164" t="str">
            <v>GUSTAVO FRIOL BENTO</v>
          </cell>
          <cell r="B164" t="str">
            <v>ASSOCIAÇÃO DESPORTIVA TRIATLÉTICA DE SANTA CATARINA - 2017</v>
          </cell>
          <cell r="C164" t="str">
            <v>14-15 M</v>
          </cell>
          <cell r="D164">
            <v>1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J164" t="e">
            <v>#N/A</v>
          </cell>
        </row>
        <row r="165">
          <cell r="A165" t="str">
            <v>LUCAS IAGO FRATONI MENDES</v>
          </cell>
          <cell r="B165" t="str">
            <v>ASSOCIAÇÃO DESPORTIVA TRIATLÉTICA DE SANTA CATARINA - 2017</v>
          </cell>
          <cell r="C165" t="str">
            <v>14-15 M</v>
          </cell>
          <cell r="D165">
            <v>1</v>
          </cell>
          <cell r="E165" t="e">
            <v>#N/A</v>
          </cell>
          <cell r="F165">
            <v>0</v>
          </cell>
          <cell r="G165" t="e">
            <v>#N/A</v>
          </cell>
          <cell r="H165" t="e">
            <v>#N/A</v>
          </cell>
          <cell r="J165" t="e">
            <v>#N/A</v>
          </cell>
        </row>
        <row r="166">
          <cell r="A166" t="str">
            <v>LUIZ GUSTAVO STRELOW MACHADO</v>
          </cell>
          <cell r="B166" t="str">
            <v>ASSOCIAÇÃO DESPORTIVA TRIATLÉTICA DE SANTA CATARINA - 2017</v>
          </cell>
          <cell r="C166" t="str">
            <v>14-15 M</v>
          </cell>
          <cell r="D166">
            <v>1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J166" t="e">
            <v>#N/A</v>
          </cell>
        </row>
        <row r="167">
          <cell r="A167" t="str">
            <v>NICOLAS FERNANDES</v>
          </cell>
          <cell r="B167" t="str">
            <v>ASSOCIAÇÃO DESPORTIVA TRIATLÉTICA DE SANTA CATARINA - 2017</v>
          </cell>
          <cell r="C167" t="str">
            <v>14-15 M</v>
          </cell>
          <cell r="D167">
            <v>1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J167" t="e">
            <v>#N/A</v>
          </cell>
        </row>
        <row r="168">
          <cell r="A168" t="str">
            <v>DAVI CORRêA FERNANDES</v>
          </cell>
          <cell r="B168" t="str">
            <v>ASSOCIAÇÃO ITAJAIENSE DE TRIATLO - 2017</v>
          </cell>
          <cell r="C168" t="str">
            <v>16-19 M</v>
          </cell>
          <cell r="D168">
            <v>1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J168" t="e">
            <v>#N/A</v>
          </cell>
        </row>
        <row r="169">
          <cell r="A169" t="str">
            <v>GUILHERME DÁVILA REIS BARROSO</v>
          </cell>
          <cell r="B169" t="str">
            <v>ASSOCIAÇÃO ITAJAIENSE DE TRIATLO - 2017</v>
          </cell>
          <cell r="C169" t="str">
            <v>16-19 M</v>
          </cell>
          <cell r="D169">
            <v>1</v>
          </cell>
          <cell r="E169" t="e">
            <v>#N/A</v>
          </cell>
          <cell r="F169" t="e">
            <v>#N/A</v>
          </cell>
          <cell r="G169">
            <v>29</v>
          </cell>
          <cell r="H169" t="e">
            <v>#N/A</v>
          </cell>
          <cell r="J169" t="e">
            <v>#N/A</v>
          </cell>
        </row>
        <row r="170">
          <cell r="A170" t="str">
            <v>PEDRO HENRIQUE QUINT DOS SANTOS</v>
          </cell>
          <cell r="B170" t="str">
            <v>ASSOCIAÇÃO DESPORTIVA TRIATLÉTICA DE SANTA CATARINA - 2017</v>
          </cell>
          <cell r="C170" t="str">
            <v>16-19 M</v>
          </cell>
          <cell r="D170">
            <v>1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J170" t="e">
            <v>#N/A</v>
          </cell>
        </row>
        <row r="171">
          <cell r="A171" t="str">
            <v>VINICIUS QUINT DOS SANTOS VIANA</v>
          </cell>
          <cell r="B171" t="str">
            <v>ASSOCIAÇÃO DESPORTIVA TRIATLÉTICA DE SANTA CATARINA - 2017</v>
          </cell>
          <cell r="C171" t="str">
            <v>16-19 M</v>
          </cell>
          <cell r="D171">
            <v>1</v>
          </cell>
          <cell r="E171" t="e">
            <v>#N/A</v>
          </cell>
          <cell r="F171" t="e">
            <v>#N/A</v>
          </cell>
          <cell r="G171">
            <v>0</v>
          </cell>
          <cell r="H171">
            <v>0</v>
          </cell>
          <cell r="J171" t="e">
            <v>#N/A</v>
          </cell>
        </row>
        <row r="172">
          <cell r="A172" t="str">
            <v>ROGERIO ANTONIO SCHMITT JUNIOR</v>
          </cell>
          <cell r="B172" t="str">
            <v>ASSOCIAÇÃO BLUMENAUENSE DE TRIATHLON - 2017</v>
          </cell>
          <cell r="C172" t="str">
            <v>20-24 M</v>
          </cell>
          <cell r="D172">
            <v>1</v>
          </cell>
          <cell r="E172">
            <v>0</v>
          </cell>
          <cell r="F172" t="e">
            <v>#N/A</v>
          </cell>
          <cell r="G172" t="e">
            <v>#N/A</v>
          </cell>
          <cell r="H172">
            <v>0</v>
          </cell>
          <cell r="J172" t="e">
            <v>#N/A</v>
          </cell>
        </row>
        <row r="173">
          <cell r="A173" t="str">
            <v>EDUARDO AUGUSTO DE OLIVEIRA VIEIRA</v>
          </cell>
          <cell r="B173" t="str">
            <v>ASSOCIAÇÃO BLUMENAUENSE DE TRIATHLON - 2017</v>
          </cell>
          <cell r="C173" t="str">
            <v>25-29 M</v>
          </cell>
          <cell r="D173">
            <v>1</v>
          </cell>
          <cell r="E173" t="e">
            <v>#N/A</v>
          </cell>
          <cell r="F173" t="e">
            <v>#N/A</v>
          </cell>
          <cell r="G173">
            <v>0</v>
          </cell>
          <cell r="H173">
            <v>0</v>
          </cell>
          <cell r="J173" t="e">
            <v>#N/A</v>
          </cell>
        </row>
        <row r="174">
          <cell r="A174" t="str">
            <v>GUILHERME SANTOS DE OLIVIERA</v>
          </cell>
          <cell r="B174" t="str">
            <v>ASSOCIAÇÃO DOS TREINADORES CORRIDA DE SANTA CATARINA</v>
          </cell>
          <cell r="C174" t="str">
            <v>25-29 M</v>
          </cell>
          <cell r="D174">
            <v>1</v>
          </cell>
          <cell r="E174">
            <v>0</v>
          </cell>
          <cell r="F174" t="e">
            <v>#N/A</v>
          </cell>
          <cell r="G174">
            <v>0</v>
          </cell>
          <cell r="H174">
            <v>0</v>
          </cell>
          <cell r="J174" t="e">
            <v>#N/A</v>
          </cell>
        </row>
        <row r="175">
          <cell r="A175" t="str">
            <v>ANDRE FILLIPE POKREVIESKI</v>
          </cell>
          <cell r="B175" t="str">
            <v>ASSOCIAÇÃO BLUMENAUENSE DE TRIATHLON - 2017</v>
          </cell>
          <cell r="C175" t="str">
            <v>30-34 M</v>
          </cell>
          <cell r="D175">
            <v>1</v>
          </cell>
          <cell r="E175">
            <v>0</v>
          </cell>
          <cell r="F175" t="e">
            <v>#N/A</v>
          </cell>
          <cell r="G175" t="e">
            <v>#N/A</v>
          </cell>
          <cell r="H175" t="e">
            <v>#N/A</v>
          </cell>
          <cell r="J175" t="e">
            <v>#N/A</v>
          </cell>
        </row>
        <row r="176">
          <cell r="A176" t="str">
            <v>DOUGLAS FOSSATTI</v>
          </cell>
          <cell r="B176" t="str">
            <v>ASSOCIAÇÃO BLUMENAUENSE DE TRIATHLON - 2017</v>
          </cell>
          <cell r="C176" t="str">
            <v>30-34 M</v>
          </cell>
          <cell r="D176">
            <v>1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J176" t="e">
            <v>#N/A</v>
          </cell>
        </row>
        <row r="177">
          <cell r="A177" t="str">
            <v>EMERSON ANCINI</v>
          </cell>
          <cell r="B177" t="str">
            <v>ASSOCIAÇÃO DOS TREINADORES CORRIDA DE SANTA CATARINA</v>
          </cell>
          <cell r="C177" t="str">
            <v>30-34 M</v>
          </cell>
          <cell r="D177">
            <v>1</v>
          </cell>
          <cell r="E177">
            <v>0</v>
          </cell>
          <cell r="F177">
            <v>0</v>
          </cell>
          <cell r="G177" t="e">
            <v>#N/A</v>
          </cell>
          <cell r="H177" t="e">
            <v>#N/A</v>
          </cell>
          <cell r="J177" t="e">
            <v>#N/A</v>
          </cell>
        </row>
        <row r="178">
          <cell r="A178" t="str">
            <v>FABIO AUGUSTO TIELLET</v>
          </cell>
          <cell r="B178" t="str">
            <v>ASSOCIAÇÃO BLUMENAUENSE DE TRIATHLON - 2017</v>
          </cell>
          <cell r="C178" t="str">
            <v>30-34 M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1</v>
          </cell>
        </row>
        <row r="179">
          <cell r="A179" t="str">
            <v>FILIPE REZENDES COLOMBO</v>
          </cell>
          <cell r="B179" t="str">
            <v>SOCIEDADE RECREATIVA MAMPITUBA 2017</v>
          </cell>
          <cell r="C179" t="str">
            <v>30-34 M</v>
          </cell>
          <cell r="D179">
            <v>1</v>
          </cell>
          <cell r="E179" t="e">
            <v>#N/A</v>
          </cell>
          <cell r="F179" t="e">
            <v>#N/A</v>
          </cell>
          <cell r="G179">
            <v>0</v>
          </cell>
          <cell r="H179">
            <v>0</v>
          </cell>
          <cell r="J179" t="e">
            <v>#N/A</v>
          </cell>
        </row>
        <row r="180">
          <cell r="A180" t="str">
            <v>GUSTAVO PASINATTO MIRANDOLI</v>
          </cell>
          <cell r="B180" t="str">
            <v>ASSOCIAÇÃO DESPORTIVA TRIATLÉTICA DE SANTA CATARINA - 2017</v>
          </cell>
          <cell r="C180" t="str">
            <v>30-34 M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J180" t="e">
            <v>#N/A</v>
          </cell>
        </row>
        <row r="181">
          <cell r="A181" t="str">
            <v>ANDRE AGOSTINI MORENO</v>
          </cell>
          <cell r="B181" t="str">
            <v>ASSOCIAÇÃO DOS TREINADORES CORRIDA DE SANTA CATARINA</v>
          </cell>
          <cell r="C181" t="str">
            <v>35-39 M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J181" t="e">
            <v>#N/A</v>
          </cell>
        </row>
        <row r="182">
          <cell r="A182" t="str">
            <v>ARLEY ANSELMO JUNIOR</v>
          </cell>
          <cell r="B182" t="str">
            <v>ASSOCIAÇÃO DE TRIATLETAS DE JURERÊ</v>
          </cell>
          <cell r="C182" t="str">
            <v>35-39 M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1</v>
          </cell>
        </row>
        <row r="183">
          <cell r="A183" t="str">
            <v>GABRIEL MONTEIRO PEREIRA</v>
          </cell>
          <cell r="B183" t="str">
            <v>SOCIEDADE RECREATIVA MAMPITUBA 2017</v>
          </cell>
          <cell r="C183" t="str">
            <v>35-39 M</v>
          </cell>
          <cell r="D183">
            <v>1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J183" t="e">
            <v>#N/A</v>
          </cell>
        </row>
        <row r="184">
          <cell r="A184" t="str">
            <v xml:space="preserve">JAIRO HÉLIO DE SOUZA FILHO </v>
          </cell>
          <cell r="B184" t="str">
            <v>ASSOCIAÇÃO DOS TREINADORES CORRIDA DE SANTA CATARINA</v>
          </cell>
          <cell r="C184" t="str">
            <v>35-39 M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1</v>
          </cell>
        </row>
        <row r="185">
          <cell r="A185" t="str">
            <v>JOÃO LUIS MARTINS AMORIM</v>
          </cell>
          <cell r="B185" t="str">
            <v>ASSOCIAÇÃO DESPORTIVA TRIATLÉTICA DE SANTA CATARINA - 2017</v>
          </cell>
          <cell r="C185" t="str">
            <v>35-39 M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1</v>
          </cell>
        </row>
        <row r="186">
          <cell r="A186" t="str">
            <v>JULIANO JACIR SALVADORI</v>
          </cell>
          <cell r="B186" t="str">
            <v>TRIATLETAS ASSOCIADOS DO LITORAL DE SANTA CATARINA</v>
          </cell>
          <cell r="C186" t="str">
            <v>35-39 M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1</v>
          </cell>
        </row>
        <row r="187">
          <cell r="A187" t="str">
            <v>RAFAEL PERUCHI ZANATTA</v>
          </cell>
          <cell r="B187" t="str">
            <v>SOCIEDADE RECREATIVA MAMPITUBA 2017</v>
          </cell>
          <cell r="C187" t="str">
            <v>35-39 M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1</v>
          </cell>
        </row>
        <row r="188">
          <cell r="A188" t="str">
            <v>ROGER RAINOLDO RADUENZ</v>
          </cell>
          <cell r="B188" t="str">
            <v>ASSOCIAÇÃO BLUMENAUENSE DE TRIATHLON - 2017</v>
          </cell>
          <cell r="C188" t="str">
            <v>35-39 M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</row>
        <row r="189">
          <cell r="A189" t="str">
            <v>TIAGO MARCELINO GOMES</v>
          </cell>
          <cell r="B189" t="str">
            <v>SOCIEDADE RECREATIVA MAMPITUBA 2017</v>
          </cell>
          <cell r="C189" t="str">
            <v>35-39 M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1</v>
          </cell>
        </row>
        <row r="190">
          <cell r="A190" t="str">
            <v>YAN HUSADEL LEDUC</v>
          </cell>
          <cell r="B190" t="str">
            <v>ASSOCIAÇÃO BLUMENAUENSE DE TRIATHLON - 2017</v>
          </cell>
          <cell r="C190" t="str">
            <v>35-39 M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1</v>
          </cell>
        </row>
        <row r="191">
          <cell r="A191" t="str">
            <v>EDUARDO VOLPATO DE LIMA</v>
          </cell>
          <cell r="B191" t="str">
            <v>ASSOCIAÇÃO DOS TREINADORES CORRIDA DE SANTA CATARINA</v>
          </cell>
          <cell r="C191" t="str">
            <v>40-44 M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1</v>
          </cell>
        </row>
        <row r="192">
          <cell r="A192" t="str">
            <v>ODILON DE SOUZA JÚNIOR</v>
          </cell>
          <cell r="B192" t="str">
            <v>ASSOCIAÇÃO DE TRIATLETAS DE JURERÊ</v>
          </cell>
          <cell r="C192" t="str">
            <v>40-44 M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1</v>
          </cell>
        </row>
        <row r="193">
          <cell r="A193" t="str">
            <v>RENE FLORIANO AMANDIO</v>
          </cell>
          <cell r="B193" t="str">
            <v>ASSOCIAÇÃO DOS TREINADORES CORRIDA DE SANTA CATARINA</v>
          </cell>
          <cell r="C193" t="str">
            <v>40-44 M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1</v>
          </cell>
        </row>
        <row r="194">
          <cell r="A194" t="str">
            <v>RODRIGO OTÁVIO JOHANNSEN MULLER</v>
          </cell>
          <cell r="B194" t="str">
            <v>ASSOCIAÇÃO ITAJAIENSE DE TRIATLO - 2017</v>
          </cell>
          <cell r="C194" t="str">
            <v>40-44 M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1</v>
          </cell>
        </row>
        <row r="195">
          <cell r="A195" t="str">
            <v>CARLO ANTONIO ZANICHELLI</v>
          </cell>
          <cell r="B195" t="str">
            <v>ASSOCIAÇÃO BLUMENAUENSE DE TRIATHLON - 2017</v>
          </cell>
          <cell r="C195" t="str">
            <v>45-49 M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1</v>
          </cell>
        </row>
        <row r="196">
          <cell r="A196" t="str">
            <v>LUCIANO PASCHOETO</v>
          </cell>
          <cell r="B196" t="str">
            <v>ASSOCIAÇÃO DESPORTIVA TRIATLÉTICA DE SANTA CATARINA - 2017</v>
          </cell>
          <cell r="C196" t="str">
            <v>45-49 M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1</v>
          </cell>
        </row>
        <row r="197">
          <cell r="A197" t="str">
            <v>MARCELO MAJOROS DOMINGUEZ</v>
          </cell>
          <cell r="B197" t="str">
            <v>ASSOCIAÇÃO DOS TREINADORES CORRIDA DE SANTA CATARINA</v>
          </cell>
          <cell r="C197" t="str">
            <v>45-49 M</v>
          </cell>
          <cell r="D197">
            <v>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1</v>
          </cell>
        </row>
        <row r="198">
          <cell r="A198" t="str">
            <v>UBIRATAN DE ANDRADE JúNIOR</v>
          </cell>
          <cell r="B198" t="str">
            <v>ASSOCIAÇÃO DESPORTIVA TRIATLÉTICA DE JARAGUÁ 2017</v>
          </cell>
          <cell r="C198" t="str">
            <v>45-49 M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1</v>
          </cell>
        </row>
        <row r="199">
          <cell r="A199" t="str">
            <v>VITOR MARCIO WLADYKA</v>
          </cell>
          <cell r="B199" t="str">
            <v>ASSOCIAÇÃO BLUMENAUENSE DE TRIATHLON - 2017</v>
          </cell>
          <cell r="C199" t="str">
            <v>45-49 M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1</v>
          </cell>
        </row>
        <row r="200">
          <cell r="A200" t="str">
            <v>ANDRE LUCIANO ERN</v>
          </cell>
          <cell r="B200" t="str">
            <v>ASSOCIAÇÃO BLUMENAUENSE DE TRIATHLON - 2017</v>
          </cell>
          <cell r="C200" t="str">
            <v>50-54 M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1</v>
          </cell>
        </row>
        <row r="201">
          <cell r="A201" t="str">
            <v>JOSÉ ROBERTO CAFFARATE PAPALEO</v>
          </cell>
          <cell r="B201" t="str">
            <v>ASSOCIAÇÃO DOS TRIATLETAS DA GRANDE FLORIANÓPOLIS - 2017</v>
          </cell>
          <cell r="C201" t="str">
            <v>50-54 M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1</v>
          </cell>
        </row>
        <row r="202">
          <cell r="A202" t="str">
            <v>VALMOR RAIMUNDO MACHADO JUNIOR</v>
          </cell>
          <cell r="B202" t="str">
            <v>ASSOCIAÇÃO DOS TREINADORES CORRIDA DE SANTA CATARINA</v>
          </cell>
          <cell r="C202" t="str">
            <v>50-54 M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1</v>
          </cell>
        </row>
        <row r="203">
          <cell r="A203" t="str">
            <v>EDUARDO GONZAGA ROCHA</v>
          </cell>
          <cell r="B203" t="str">
            <v>ASSOCIAÇÃO DOS TREINADORES CORRIDA DE SANTA CATARINA</v>
          </cell>
          <cell r="C203" t="str">
            <v>55-59 M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1</v>
          </cell>
        </row>
        <row r="204">
          <cell r="A204" t="str">
            <v>WALDEMARO JOSE FERREIRA</v>
          </cell>
          <cell r="B204" t="str">
            <v>ASSOCIAÇÃO BLUMENAUENSE DE TRIATHLON - 2017</v>
          </cell>
          <cell r="C204" t="str">
            <v>60-64 M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1</v>
          </cell>
        </row>
        <row r="205">
          <cell r="A205" t="str">
            <v>ROBERTO WEINGARTNER</v>
          </cell>
          <cell r="B205" t="str">
            <v>ASSOCIAÇÃO DE TRIATHLON DO VELHO OESTE - 2017</v>
          </cell>
          <cell r="C205" t="str">
            <v>MILITARM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1</v>
          </cell>
        </row>
        <row r="206">
          <cell r="A206" t="str">
            <v>ANDRÉ LUIZ DA SILVA</v>
          </cell>
          <cell r="B206" t="str">
            <v>ASSOCIAÇÃO DESPORTIVA TRIATLÉTICA DE SANTA CATARINA - 2017</v>
          </cell>
          <cell r="C206" t="str">
            <v>MTB M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1</v>
          </cell>
        </row>
      </sheetData>
      <sheetData sheetId="14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Barbara Juliana dos santos</v>
          </cell>
          <cell r="B4" t="str">
            <v>SOCIEDADE RECREATIVA MAMPITUBA 2017</v>
          </cell>
          <cell r="C4" t="str">
            <v>16-19 F</v>
          </cell>
          <cell r="D4">
            <v>0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CAROLINA DE LIMA FURRIELA PEREIRA</v>
          </cell>
          <cell r="B5" t="str">
            <v>SOCIEDADE RECREATIVA MAMPITUBA 2017</v>
          </cell>
          <cell r="C5" t="str">
            <v>25-29 F</v>
          </cell>
          <cell r="D5">
            <v>0</v>
          </cell>
          <cell r="E5">
            <v>0</v>
          </cell>
          <cell r="F5">
            <v>0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LAIS GLUCK</v>
          </cell>
          <cell r="B6" t="str">
            <v>ASSOCIAÇÃO BLUMENAUENSE DE TRIATHLON - 2017</v>
          </cell>
          <cell r="C6" t="str">
            <v>25-29 F</v>
          </cell>
          <cell r="D6">
            <v>0</v>
          </cell>
          <cell r="E6">
            <v>0</v>
          </cell>
          <cell r="F6" t="e">
            <v>#N/A</v>
          </cell>
          <cell r="G6">
            <v>60</v>
          </cell>
          <cell r="H6">
            <v>0</v>
          </cell>
          <cell r="J6" t="e">
            <v>#N/A</v>
          </cell>
        </row>
        <row r="7">
          <cell r="A7" t="str">
            <v>ANA LIDIA DOS SANTOS BORBA</v>
          </cell>
          <cell r="B7" t="str">
            <v>ASSOCIAÇÃO DESPORTIVA TRIATLÉTICA DE SANTA CATARINA - 2017</v>
          </cell>
          <cell r="C7" t="str">
            <v>30-34 F</v>
          </cell>
          <cell r="D7">
            <v>0</v>
          </cell>
          <cell r="E7">
            <v>0</v>
          </cell>
          <cell r="F7" t="e">
            <v>#N/A</v>
          </cell>
          <cell r="G7">
            <v>0</v>
          </cell>
          <cell r="H7">
            <v>0</v>
          </cell>
          <cell r="J7" t="e">
            <v>#N/A</v>
          </cell>
        </row>
        <row r="8">
          <cell r="A8" t="str">
            <v>ANDRÉIA ROSSINI</v>
          </cell>
          <cell r="B8" t="str">
            <v>ASSOCIAÇÃO BLUMENAUENSE DE TRIATHLON - 2017</v>
          </cell>
          <cell r="C8" t="str">
            <v>30-34 F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A9" t="str">
            <v>BRUNA SAGLIETTI MAHN</v>
          </cell>
          <cell r="B9" t="str">
            <v>ASSOCIAÇÃO ITAJAIENSE DE TRIATLO - 2017</v>
          </cell>
          <cell r="C9" t="str">
            <v>30-34 F</v>
          </cell>
          <cell r="D9">
            <v>0</v>
          </cell>
          <cell r="E9">
            <v>0</v>
          </cell>
          <cell r="F9">
            <v>0</v>
          </cell>
          <cell r="G9" t="e">
            <v>#N/A</v>
          </cell>
          <cell r="H9">
            <v>0</v>
          </cell>
          <cell r="J9" t="e">
            <v>#N/A</v>
          </cell>
        </row>
        <row r="10">
          <cell r="A10" t="str">
            <v>FERNANDA RAMOS PORTELLI MAGALHAES</v>
          </cell>
          <cell r="B10" t="str">
            <v>ASSOCIAÇÃO BLUMENAUENSE DE TRIATHLON - 2017</v>
          </cell>
          <cell r="C10" t="str">
            <v>30-34 F</v>
          </cell>
          <cell r="D10">
            <v>0</v>
          </cell>
          <cell r="E10" t="e">
            <v>#N/A</v>
          </cell>
          <cell r="F10">
            <v>0</v>
          </cell>
          <cell r="G10">
            <v>0</v>
          </cell>
          <cell r="H10">
            <v>0</v>
          </cell>
          <cell r="J10" t="e">
            <v>#N/A</v>
          </cell>
        </row>
        <row r="11">
          <cell r="A11" t="str">
            <v>GREICE CADORIN LEANDRO</v>
          </cell>
          <cell r="B11" t="str">
            <v>ASSOCIAÇÃO BLUMENAUENSE DE TRIATHLON - 2017</v>
          </cell>
          <cell r="C11" t="str">
            <v>30-34 F</v>
          </cell>
          <cell r="D11">
            <v>0</v>
          </cell>
          <cell r="E11">
            <v>0</v>
          </cell>
          <cell r="F11" t="e">
            <v>#N/A</v>
          </cell>
          <cell r="G11">
            <v>0</v>
          </cell>
          <cell r="H11">
            <v>0</v>
          </cell>
          <cell r="J11" t="e">
            <v>#N/A</v>
          </cell>
        </row>
        <row r="12">
          <cell r="A12" t="str">
            <v>JAMILE FREIRE MENEGHEL</v>
          </cell>
          <cell r="B12" t="str">
            <v>ASSOCIAÇÃO BLUMENAUENSE DE TRIATHLON - 2017</v>
          </cell>
          <cell r="C12" t="str">
            <v>30-34 F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A13" t="str">
            <v>LETICIA CURBANI</v>
          </cell>
          <cell r="B13" t="str">
            <v>ASSOCIAÇÃO BLUMENAUENSE DE TRIATHLON - 2017</v>
          </cell>
          <cell r="C13" t="str">
            <v>30-34 F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 t="str">
            <v>LETICIA DORILDA FRITZ</v>
          </cell>
          <cell r="B14" t="str">
            <v>ASSOCIAÇÃO BLUMENAUENSE DE TRIATHLON - 2017</v>
          </cell>
          <cell r="C14" t="str">
            <v>30-34 F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A15" t="str">
            <v>LOUISE ELISABETH TESKE</v>
          </cell>
          <cell r="B15" t="str">
            <v>ASSOCIAÇÃO BLUMENAUENSE DE TRIATHLON - 2017</v>
          </cell>
          <cell r="C15" t="str">
            <v>30-34 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A16" t="str">
            <v>MARIA FERNANDA MACHADO DELL'ACQUA</v>
          </cell>
          <cell r="B16" t="str">
            <v>ASSOCIAÇÃO DOS TREINADORES CORRIDA DE SANTA CATARINA</v>
          </cell>
          <cell r="C16" t="str">
            <v>30-34 F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A17" t="str">
            <v>MARIANA BORGES DE ANDRADE</v>
          </cell>
          <cell r="B17" t="str">
            <v>ASSOCIAÇÃO DESPORTIVA TRIATLÉTICA DE SANTA CATARINA - 2017</v>
          </cell>
          <cell r="C17" t="str">
            <v>30-34 F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A18" t="str">
            <v>Pâmela Nascimento de Oliveira</v>
          </cell>
          <cell r="B18" t="str">
            <v>ASSOCIAÇÃO ITAJAIENSE DE TRIATLO - 2017</v>
          </cell>
          <cell r="C18" t="str">
            <v>30-34 F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A19" t="str">
            <v>RENATA MARIA JAQUE CANDEL</v>
          </cell>
          <cell r="B19" t="str">
            <v>ASSOCIAÇÃO DESPORTIVA TRIATLÉTICA DE SANTA CATARINA - 2017</v>
          </cell>
          <cell r="C19" t="str">
            <v>30-34 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A20" t="str">
            <v>SYLVIA KREUGER</v>
          </cell>
          <cell r="B20" t="str">
            <v>TRIATLETAS ASSOCIADOS DO LITORAL DE SANTA CATARINA</v>
          </cell>
          <cell r="C20" t="str">
            <v>30-34 F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A21" t="str">
            <v>CAROLINA CARNEIRO BOEIRA</v>
          </cell>
          <cell r="B21" t="str">
            <v>ASSOCIAÇÃO BLUMENAUENSE DE TRIATHLON - 2017</v>
          </cell>
          <cell r="C21" t="str">
            <v>35-39 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A22" t="str">
            <v>ELINAI DOS SANTOS FREITAS SCHUTZ</v>
          </cell>
          <cell r="B22" t="str">
            <v>ASSOCIAÇÃO DESPORTIVA TRIATLÉTICA DE SANTA CATARINA - 2017</v>
          </cell>
          <cell r="C22" t="str">
            <v>35-39 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A23" t="str">
            <v>FABIANA LEAL</v>
          </cell>
          <cell r="B23" t="str">
            <v>ASSOCIAÇÃO BLUMENAUENSE DE TRIATHLON - 2017</v>
          </cell>
          <cell r="C23" t="str">
            <v>35-39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A24" t="str">
            <v>FERNANDA ROBERTA FARIA VON DER HAYDE</v>
          </cell>
          <cell r="B24" t="str">
            <v>ASSOCIAÇÃO BLUMENAUENSE DE TRIATHLON - 2017</v>
          </cell>
          <cell r="C24" t="str">
            <v>35-39 F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A25" t="str">
            <v>GISELE RODRIGUES BERTUCCI</v>
          </cell>
          <cell r="B25" t="str">
            <v>ASSOCIAÇÃO ITAJAIENSE DE TRIATLO - 2017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A26" t="str">
            <v>JULIANA SWYTKA GHEM</v>
          </cell>
          <cell r="B26" t="str">
            <v>ASSOCIAÇÃO BLUMENAUENSE DE TRIATHLON - 2017</v>
          </cell>
          <cell r="C26" t="str">
            <v>35-39 F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A27" t="str">
            <v>MARIANE KLANN</v>
          </cell>
          <cell r="B27" t="str">
            <v>ASSOCIAÇÃO BLUMENAUENSE DE TRIATHLON - 2017</v>
          </cell>
          <cell r="C27" t="str">
            <v>35-39 F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A28" t="str">
            <v>THAISA ROSA MENEZES</v>
          </cell>
          <cell r="B28" t="str">
            <v>ASSOCIAÇÃO DOS TREINADORES CORRIDA DE SANTA CATARINA</v>
          </cell>
          <cell r="C28" t="str">
            <v>35-39 F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A29" t="str">
            <v>FRANCINE DOTY CAMPOY</v>
          </cell>
          <cell r="B29" t="str">
            <v>ASSOCIAÇÃO BLUMENAUENSE DE TRIATHLON - 2017</v>
          </cell>
          <cell r="C29" t="str">
            <v>40-44 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A30" t="str">
            <v>LAURILAN GONçALVES DE SOUZA</v>
          </cell>
          <cell r="B30" t="str">
            <v>TRIATLETAS ASSOCIADOS DO LITORAL DE SANTA CATARINA</v>
          </cell>
          <cell r="C30" t="str">
            <v>45-49 F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A31" t="str">
            <v>PATRICIA PRIM INÁCIO</v>
          </cell>
          <cell r="B31" t="str">
            <v>ASSOCIAÇÃO DE TRIATLETAS DE JURERÊ</v>
          </cell>
          <cell r="C31" t="str">
            <v>45-49 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A32" t="str">
            <v>ROSANE CALDEIRA</v>
          </cell>
          <cell r="B32" t="str">
            <v>ASSOCIAÇÃO BLUMENAUENSE DE TRIATHLON - 2017</v>
          </cell>
          <cell r="C32" t="str">
            <v>45-49 F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A33" t="str">
            <v xml:space="preserve">ROSIANE CRISTINA BOLONHEZI </v>
          </cell>
          <cell r="B33" t="str">
            <v>ASSOCIAÇÃO BLUMENAUENSE DE TRIATHLON - 2017</v>
          </cell>
          <cell r="C33" t="str">
            <v>45-49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A34" t="str">
            <v>SOLANGE BENZ</v>
          </cell>
          <cell r="B34" t="str">
            <v>ASSOCIAÇÃO DESPORTIVA TRIATLÉTICA DE JARAGUÁ 2017</v>
          </cell>
          <cell r="C34" t="str">
            <v>50-54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A35" t="str">
            <v>VALÉRIA MENEZES ROSATI</v>
          </cell>
          <cell r="B35" t="str">
            <v>ASSOCIAÇÃO DOS TRIATLETAS DA GRANDE FLORIANÓPOLIS - 2017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A36" t="str">
            <v>JULIA KRUGER ROMARIZ</v>
          </cell>
          <cell r="B36" t="str">
            <v>ASSOCIAÇÃO DESPORTIVA TRIATLÉTICA DE SANTA CATARINA - 2017</v>
          </cell>
          <cell r="C36" t="str">
            <v>25-29 F</v>
          </cell>
          <cell r="D36">
            <v>100</v>
          </cell>
          <cell r="E36">
            <v>100</v>
          </cell>
          <cell r="F36">
            <v>0</v>
          </cell>
          <cell r="G36">
            <v>0</v>
          </cell>
          <cell r="H36">
            <v>0</v>
          </cell>
          <cell r="J36">
            <v>200</v>
          </cell>
        </row>
        <row r="37">
          <cell r="A37" t="str">
            <v>DJENYFER ARNOLD</v>
          </cell>
          <cell r="B37" t="str">
            <v>ASSOCIAÇÃO DESPORTIVA TRIATLÉTICA DE SANTA CATARINA - 2017</v>
          </cell>
          <cell r="C37" t="str">
            <v>20-24 F</v>
          </cell>
          <cell r="D37">
            <v>90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  <cell r="J37" t="e">
            <v>#N/A</v>
          </cell>
        </row>
        <row r="38">
          <cell r="A38" t="str">
            <v>NATHALIA SOUZA BARROS DE MELO</v>
          </cell>
          <cell r="B38" t="str">
            <v>ASSOCIAÇÃO BLUMENAUENSE DE TRIATHLON - 2017</v>
          </cell>
          <cell r="C38" t="str">
            <v>20-24 F</v>
          </cell>
          <cell r="D38">
            <v>82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TAYNARA BONETTI DA SILVEIRA</v>
          </cell>
          <cell r="B39" t="str">
            <v>ASSOCIAÇÃO DESPORTIVA TRIATLÉTICA DE SANTA CATARINA - 2017</v>
          </cell>
          <cell r="C39" t="str">
            <v>20-24 F</v>
          </cell>
          <cell r="D39">
            <v>75</v>
          </cell>
          <cell r="E39" t="e">
            <v>#N/A</v>
          </cell>
          <cell r="F39">
            <v>0</v>
          </cell>
          <cell r="G39">
            <v>0</v>
          </cell>
          <cell r="H39">
            <v>82</v>
          </cell>
          <cell r="J39" t="e">
            <v>#N/A</v>
          </cell>
        </row>
        <row r="40">
          <cell r="A40" t="str">
            <v>ANA PAULA DE MATOS</v>
          </cell>
          <cell r="B40" t="str">
            <v>ASSOCIAÇÃO BLUMENAUENSE DE TRIATHLON - 2017</v>
          </cell>
          <cell r="C40" t="str">
            <v>30-34 F</v>
          </cell>
          <cell r="D40">
            <v>69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ALESSANDRA ROCIO DE CARVALHO</v>
          </cell>
          <cell r="B41" t="str">
            <v>TRIATLETAS ASSOCIADOS DO LITORAL DE SANTA CATARINA</v>
          </cell>
          <cell r="C41" t="str">
            <v>30-34 F</v>
          </cell>
          <cell r="D41">
            <v>64</v>
          </cell>
          <cell r="E41">
            <v>0</v>
          </cell>
          <cell r="F41" t="e">
            <v>#N/A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AMANDA PANISSON BENAZZI</v>
          </cell>
          <cell r="B42" t="str">
            <v>ASSOCIAÇÃO DESPORTIVA TRIATLÉTICA DE SANTA CATARINA - 2017</v>
          </cell>
          <cell r="C42" t="str">
            <v>25-29 F</v>
          </cell>
          <cell r="D42">
            <v>60</v>
          </cell>
          <cell r="E42">
            <v>60</v>
          </cell>
          <cell r="F42" t="e">
            <v>#N/A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HELIANA YAEL SAAVEDRA</v>
          </cell>
          <cell r="B43" t="str">
            <v>TRIATLETAS ASSOCIADOS DO LITORAL DE SANTA CATARINA</v>
          </cell>
          <cell r="C43" t="str">
            <v>30-34 F</v>
          </cell>
          <cell r="D43">
            <v>57</v>
          </cell>
          <cell r="E43">
            <v>0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PRISCILA DE FATIMA GONÇALVES</v>
          </cell>
          <cell r="B44" t="str">
            <v>TRIATLETAS ASSOCIADOS DO LITORAL DE SANTA CATARINA</v>
          </cell>
          <cell r="C44" t="str">
            <v>35-39 F</v>
          </cell>
          <cell r="D44">
            <v>54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54</v>
          </cell>
        </row>
        <row r="45">
          <cell r="A45" t="str">
            <v>GISEL ANDREA LONCOMAM PERALTA</v>
          </cell>
          <cell r="B45" t="str">
            <v>ASSOCIAÇÃO BLUMENAUENSE DE TRIATHLON - 2017</v>
          </cell>
          <cell r="C45" t="str">
            <v>30-34 F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</v>
          </cell>
        </row>
        <row r="46">
          <cell r="A46" t="str">
            <v>LARISSA CAROLINA BAUER KOERICH</v>
          </cell>
          <cell r="B46" t="str">
            <v>ASSOCIAÇÃO BLUMENAUENSE DE TRIATHLON - 2017</v>
          </cell>
          <cell r="C46" t="str">
            <v>30-34 F</v>
          </cell>
          <cell r="D46">
            <v>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50</v>
          </cell>
        </row>
        <row r="47">
          <cell r="A47" t="str">
            <v>MARCIA AMARO MARQUES DE ALMEIDA</v>
          </cell>
          <cell r="B47" t="str">
            <v>ASSOCIAÇÃO DOS TREINADORES CORRIDA DE SANTA CATARINA</v>
          </cell>
          <cell r="C47" t="str">
            <v>45-49 F</v>
          </cell>
          <cell r="D47">
            <v>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49</v>
          </cell>
        </row>
        <row r="48">
          <cell r="A48" t="str">
            <v>JUANITA CARVALHO AGOSTINI</v>
          </cell>
          <cell r="B48" t="str">
            <v>ASSOCIAÇÃO DOS TREINADORES CORRIDA DE SANTA CATARINA</v>
          </cell>
          <cell r="C48" t="str">
            <v>40-44 F</v>
          </cell>
          <cell r="D48">
            <v>48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48</v>
          </cell>
        </row>
        <row r="49">
          <cell r="A49" t="str">
            <v>MARIA VITÓRIA JOÃO BRESCIANI</v>
          </cell>
          <cell r="B49" t="str">
            <v>ASSOCIAÇÃO DESPORTIVA TRIATLÉTICA DE SANTA CATARINA - 2017</v>
          </cell>
          <cell r="C49" t="str">
            <v>14-15 F</v>
          </cell>
          <cell r="D49">
            <v>47</v>
          </cell>
          <cell r="E49" t="e">
            <v>#N/A</v>
          </cell>
          <cell r="F49">
            <v>0</v>
          </cell>
          <cell r="G49" t="e">
            <v>#N/A</v>
          </cell>
          <cell r="H49" t="e">
            <v>#N/A</v>
          </cell>
          <cell r="J49" t="e">
            <v>#N/A</v>
          </cell>
        </row>
        <row r="50">
          <cell r="A50" t="str">
            <v>JULIANA SÁ DE SOUZA</v>
          </cell>
          <cell r="B50" t="str">
            <v>ASSOCIAÇÃO DESPORTIVA TRIATLÉTICA DE SANTA CATARINA - 2017</v>
          </cell>
          <cell r="C50" t="str">
            <v>35-39 F</v>
          </cell>
          <cell r="D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46</v>
          </cell>
        </row>
        <row r="51">
          <cell r="A51" t="str">
            <v>CAMILA RIBEIRO ERN LEDUC</v>
          </cell>
          <cell r="B51" t="str">
            <v>ASSOCIAÇÃO BLUMENAUENSE DE TRIATHLON - 2017</v>
          </cell>
          <cell r="C51" t="str">
            <v>30-34 F</v>
          </cell>
          <cell r="D51">
            <v>45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45</v>
          </cell>
        </row>
        <row r="52">
          <cell r="A52" t="str">
            <v>RAFAELA RADAVELLI</v>
          </cell>
          <cell r="B52" t="str">
            <v>TRIATLETAS ASSOCIADOS DO LITORAL DE SANTA CATARINA</v>
          </cell>
          <cell r="C52" t="str">
            <v>35-39 F</v>
          </cell>
          <cell r="D52">
            <v>44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44</v>
          </cell>
        </row>
        <row r="53">
          <cell r="A53" t="str">
            <v>ISIS PAZ PORTINHO</v>
          </cell>
          <cell r="B53" t="str">
            <v>ASSOCIAÇÃO DOS TREINADORES CORRIDA DE SANTA CATARINA</v>
          </cell>
          <cell r="C53" t="str">
            <v>35-39 F</v>
          </cell>
          <cell r="D53">
            <v>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</v>
          </cell>
        </row>
        <row r="54">
          <cell r="A54" t="str">
            <v>ALICE MARIA DA NOVA FERNANDEZ</v>
          </cell>
          <cell r="B54" t="str">
            <v>ASSOCIAÇÃO DOS TREINADORES CORRIDA DE SANTA CATARINA</v>
          </cell>
          <cell r="C54" t="str">
            <v>MILITARF</v>
          </cell>
          <cell r="D54">
            <v>42</v>
          </cell>
          <cell r="J54">
            <v>42</v>
          </cell>
        </row>
        <row r="55">
          <cell r="A55" t="str">
            <v>EDITH GONDIN</v>
          </cell>
          <cell r="B55" t="str">
            <v>ASSOCIAÇÃO DE TRIATLETAS DE JURERÊ</v>
          </cell>
          <cell r="C55" t="str">
            <v>45-49 F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41</v>
          </cell>
        </row>
        <row r="56">
          <cell r="A56" t="str">
            <v>MÁRCIA CHRISTINA MARTINS DA SILVA DE MAGALHÃES</v>
          </cell>
          <cell r="B56" t="str">
            <v>ASSOCIAÇÃO DOS TREINADORES CORRIDA DE SANTA CATARINA</v>
          </cell>
          <cell r="C56" t="str">
            <v>45-49 F</v>
          </cell>
          <cell r="D56">
            <v>40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40</v>
          </cell>
        </row>
        <row r="57">
          <cell r="A57" t="str">
            <v>NATALIA CALLIARI</v>
          </cell>
          <cell r="B57" t="str">
            <v>ASSOCIAÇÃO DOS TREINADORES CORRIDA DE SANTA CATARINA</v>
          </cell>
          <cell r="C57" t="str">
            <v>30-34 F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39</v>
          </cell>
        </row>
        <row r="58">
          <cell r="A58" t="str">
            <v>JULIANA BERTOLDI RAYMUNDI</v>
          </cell>
          <cell r="B58" t="str">
            <v>ASSOCIAÇÃO BLUMENAUENSE DE TRIATHLON - 2017</v>
          </cell>
          <cell r="C58" t="str">
            <v>30-34 F</v>
          </cell>
          <cell r="D58">
            <v>38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38</v>
          </cell>
        </row>
        <row r="59">
          <cell r="A59" t="str">
            <v>MARCELA BALDISSERA</v>
          </cell>
          <cell r="B59" t="str">
            <v>ASSOCIAÇÃO DESPORTIVA TRIATLÉTICA DE SANTA CATARINA - 2017</v>
          </cell>
          <cell r="C59" t="str">
            <v>25-29 F</v>
          </cell>
          <cell r="D59">
            <v>37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J59" t="e">
            <v>#N/A</v>
          </cell>
        </row>
        <row r="60">
          <cell r="A60" t="str">
            <v>CAROLINE FONSECA ZANDONÁ KRIEGER</v>
          </cell>
          <cell r="B60" t="str">
            <v>ASSOCIAÇÃO BLUMENAUENSE DE TRIATHLON - 2017</v>
          </cell>
          <cell r="C60" t="str">
            <v>30-34 F</v>
          </cell>
          <cell r="D60">
            <v>36</v>
          </cell>
          <cell r="E60">
            <v>0</v>
          </cell>
          <cell r="F60" t="e">
            <v>#N/A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MICHELE MARIA PAULI TIELLET</v>
          </cell>
          <cell r="B61" t="str">
            <v>ASSOCIAÇÃO BLUMENAUENSE DE TRIATHLON - 2017</v>
          </cell>
          <cell r="C61" t="str">
            <v>35-39 F</v>
          </cell>
          <cell r="D61">
            <v>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35</v>
          </cell>
        </row>
        <row r="62">
          <cell r="A62" t="str">
            <v>MARTINA VASCONCELLOS</v>
          </cell>
          <cell r="B62" t="str">
            <v>ASSOCIAÇÃO DOS TREINADORES CORRIDA DE SANTA CATARINA</v>
          </cell>
          <cell r="C62" t="str">
            <v>45-49 F</v>
          </cell>
          <cell r="D62">
            <v>34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34</v>
          </cell>
        </row>
        <row r="63">
          <cell r="A63" t="str">
            <v>ELOISA MEYER</v>
          </cell>
          <cell r="B63" t="str">
            <v>ASSOCIAÇÃO DESPORTIVA TRIATLÉTICA DE SANTA CATARINA - 2017</v>
          </cell>
          <cell r="C63" t="str">
            <v>30-34 F</v>
          </cell>
          <cell r="D63">
            <v>33</v>
          </cell>
          <cell r="E63">
            <v>0</v>
          </cell>
          <cell r="F63">
            <v>0</v>
          </cell>
          <cell r="G63" t="e">
            <v>#N/A</v>
          </cell>
          <cell r="H63">
            <v>0</v>
          </cell>
          <cell r="J63" t="e">
            <v>#N/A</v>
          </cell>
        </row>
        <row r="64">
          <cell r="A64" t="str">
            <v xml:space="preserve">ISABELA FONSECA BECKER </v>
          </cell>
          <cell r="B64" t="str">
            <v>ASSOCIAÇÃO DESPORTIVA TRIATLÉTICA DE SANTA CATARINA - 2017</v>
          </cell>
          <cell r="C64" t="str">
            <v>14-15 F</v>
          </cell>
          <cell r="D64">
            <v>32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J64" t="e">
            <v>#N/A</v>
          </cell>
        </row>
        <row r="65">
          <cell r="A65" t="str">
            <v>LUCIMARA MARIA AGGIO D'AQUILA</v>
          </cell>
          <cell r="B65" t="str">
            <v>ASSOCIAÇÃO DESPORTIVA TRIATLÉTICA DE SANTA CATARINA - 2017</v>
          </cell>
          <cell r="C65" t="str">
            <v>45-49 F</v>
          </cell>
          <cell r="D65">
            <v>31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JURERE_CAT"/>
      <sheetName val="GPWINTER_CAT"/>
      <sheetName val="BASE_CAT"/>
      <sheetName val="PENHA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  <sheetName val="Plan1"/>
    </sheetNames>
    <sheetDataSet>
      <sheetData sheetId="0"/>
      <sheetData sheetId="1"/>
      <sheetData sheetId="2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Total</v>
          </cell>
        </row>
        <row r="4">
          <cell r="A4" t="str">
            <v>DJENYFER ARNOLD</v>
          </cell>
          <cell r="B4" t="str">
            <v>ADTRISC</v>
          </cell>
          <cell r="C4" t="str">
            <v>20-24 F</v>
          </cell>
          <cell r="D4">
            <v>9.6261574074074069E-2</v>
          </cell>
          <cell r="E4">
            <v>100</v>
          </cell>
        </row>
        <row r="7">
          <cell r="A7" t="str">
            <v>Nome</v>
          </cell>
          <cell r="B7" t="str">
            <v>Equipe</v>
          </cell>
          <cell r="C7" t="str">
            <v>Categoria</v>
          </cell>
          <cell r="D7" t="str">
            <v>Total</v>
          </cell>
        </row>
        <row r="8">
          <cell r="A8" t="str">
            <v>ROGERIO ANTONIO SCHMITT JUNIOR</v>
          </cell>
          <cell r="B8" t="str">
            <v>ABTRI</v>
          </cell>
          <cell r="C8" t="str">
            <v>20-24 M</v>
          </cell>
          <cell r="D8">
            <v>0.12087962962962961</v>
          </cell>
          <cell r="E8">
            <v>100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D11" t="str">
            <v>Total</v>
          </cell>
        </row>
        <row r="12">
          <cell r="A12" t="str">
            <v>AMANDA PANISSON BENAZZI</v>
          </cell>
          <cell r="B12" t="str">
            <v>ADTRISC | GPA</v>
          </cell>
          <cell r="C12" t="str">
            <v>25-29 F</v>
          </cell>
          <cell r="D12">
            <v>0.10399305555555555</v>
          </cell>
          <cell r="E12">
            <v>100</v>
          </cell>
        </row>
        <row r="13">
          <cell r="A13" t="str">
            <v>MARCELA BALDISSERA</v>
          </cell>
          <cell r="B13" t="str">
            <v>ADTRISC</v>
          </cell>
          <cell r="C13" t="str">
            <v>25-29 F</v>
          </cell>
          <cell r="D13">
            <v>0.11657407407407407</v>
          </cell>
          <cell r="E13">
            <v>90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EDMILSON PEREIRA</v>
          </cell>
          <cell r="B17" t="str">
            <v>ABTRI</v>
          </cell>
          <cell r="C17" t="str">
            <v>25-29 M</v>
          </cell>
          <cell r="D17">
            <v>8.3321759259259262E-2</v>
          </cell>
          <cell r="E17">
            <v>100</v>
          </cell>
        </row>
        <row r="18">
          <cell r="A18" t="str">
            <v>MATHEUS GHIGGI DOS SANTOS</v>
          </cell>
          <cell r="B18" t="str">
            <v>TRIAL</v>
          </cell>
          <cell r="C18" t="str">
            <v>25-29 M</v>
          </cell>
          <cell r="D18">
            <v>8.5671296296296301E-2</v>
          </cell>
          <cell r="E18">
            <v>90</v>
          </cell>
        </row>
        <row r="19">
          <cell r="A19" t="str">
            <v>IGOR GARCIA PERES</v>
          </cell>
          <cell r="B19" t="str">
            <v>ADTRISC</v>
          </cell>
          <cell r="C19" t="str">
            <v>25-29 M</v>
          </cell>
          <cell r="D19">
            <v>9.3217592592592602E-2</v>
          </cell>
          <cell r="E19">
            <v>82</v>
          </cell>
        </row>
        <row r="20">
          <cell r="A20" t="str">
            <v>MARCO AURELIO SENS DA SILVA</v>
          </cell>
          <cell r="B20" t="str">
            <v>ATC | NEWPACE</v>
          </cell>
          <cell r="C20" t="str">
            <v>25-29 M</v>
          </cell>
          <cell r="D20">
            <v>9.4444444444444442E-2</v>
          </cell>
          <cell r="E20">
            <v>75</v>
          </cell>
        </row>
        <row r="21">
          <cell r="A21" t="str">
            <v>GUILHERME SANTOS DE OLIVIERA</v>
          </cell>
          <cell r="B21" t="str">
            <v>ATC | IRONMIND</v>
          </cell>
          <cell r="C21" t="str">
            <v>25-29 M</v>
          </cell>
          <cell r="D21">
            <v>0.10219907407407407</v>
          </cell>
          <cell r="E21">
            <v>69</v>
          </cell>
        </row>
        <row r="24">
          <cell r="A24" t="str">
            <v>Nome</v>
          </cell>
          <cell r="B24" t="str">
            <v>Equipe</v>
          </cell>
          <cell r="C24" t="str">
            <v>Categoria</v>
          </cell>
          <cell r="D24" t="str">
            <v>Total</v>
          </cell>
        </row>
        <row r="25">
          <cell r="A25" t="str">
            <v>ALESSANDRA ROCIO DE CARVALHO</v>
          </cell>
          <cell r="B25" t="str">
            <v>TRIAL</v>
          </cell>
          <cell r="C25" t="str">
            <v>30-34 F</v>
          </cell>
          <cell r="D25">
            <v>0.10008101851851851</v>
          </cell>
          <cell r="E25">
            <v>100</v>
          </cell>
        </row>
        <row r="26">
          <cell r="A26" t="str">
            <v>JAMILE FREIRE MENEGHEL</v>
          </cell>
          <cell r="B26" t="str">
            <v>ABTRI</v>
          </cell>
          <cell r="C26" t="str">
            <v>30-34 F</v>
          </cell>
          <cell r="D26">
            <v>0.11486111111111111</v>
          </cell>
          <cell r="E26">
            <v>90</v>
          </cell>
        </row>
        <row r="27">
          <cell r="A27" t="str">
            <v>GISEL ANDREA LONCOMAM PERALTA</v>
          </cell>
          <cell r="B27" t="str">
            <v>ABTRI</v>
          </cell>
          <cell r="C27" t="str">
            <v>30-34 F</v>
          </cell>
          <cell r="D27">
            <v>0.11550925925925926</v>
          </cell>
          <cell r="E27">
            <v>82</v>
          </cell>
        </row>
        <row r="28">
          <cell r="A28" t="str">
            <v>JULIANA BERTOLDI RAYMUNDI</v>
          </cell>
          <cell r="B28" t="str">
            <v>ABTRI</v>
          </cell>
          <cell r="C28" t="str">
            <v>30-34 F</v>
          </cell>
          <cell r="D28">
            <v>0.11734953703703703</v>
          </cell>
          <cell r="E28">
            <v>75</v>
          </cell>
        </row>
        <row r="29">
          <cell r="A29" t="str">
            <v>LOUISE ELISABETH TESKE</v>
          </cell>
          <cell r="B29" t="str">
            <v>ABTRI</v>
          </cell>
          <cell r="C29" t="str">
            <v>30-34 F</v>
          </cell>
          <cell r="D29">
            <v>0.12622685185185187</v>
          </cell>
          <cell r="E29">
            <v>69</v>
          </cell>
        </row>
        <row r="32">
          <cell r="A32" t="str">
            <v>Nome</v>
          </cell>
          <cell r="B32" t="str">
            <v>Equipe</v>
          </cell>
          <cell r="C32" t="str">
            <v>Categoria</v>
          </cell>
          <cell r="D32" t="str">
            <v>Total</v>
          </cell>
        </row>
        <row r="33">
          <cell r="A33" t="str">
            <v xml:space="preserve">RICELLI RICARDO CUNHA </v>
          </cell>
          <cell r="B33" t="str">
            <v>TRIAL</v>
          </cell>
          <cell r="C33" t="str">
            <v>30-34 M</v>
          </cell>
          <cell r="D33">
            <v>8.4398148148148139E-2</v>
          </cell>
          <cell r="E33">
            <v>100</v>
          </cell>
        </row>
        <row r="34">
          <cell r="A34" t="str">
            <v>FRANCISCO MATIAS LECOT</v>
          </cell>
          <cell r="B34" t="str">
            <v>TRIAL</v>
          </cell>
          <cell r="C34" t="str">
            <v>30-34 M</v>
          </cell>
          <cell r="D34">
            <v>8.895833333333332E-2</v>
          </cell>
          <cell r="E34">
            <v>90</v>
          </cell>
        </row>
        <row r="35">
          <cell r="A35" t="str">
            <v>MAURO CAMPOS MATOS</v>
          </cell>
          <cell r="B35" t="str">
            <v>ATRIJAR</v>
          </cell>
          <cell r="C35" t="str">
            <v>30-34 M</v>
          </cell>
          <cell r="D35">
            <v>9.9525462962962954E-2</v>
          </cell>
          <cell r="E35">
            <v>82</v>
          </cell>
        </row>
        <row r="36">
          <cell r="A36" t="str">
            <v>MARCUS VINICIUS CUNHA DOS SANTOS</v>
          </cell>
          <cell r="B36" t="str">
            <v>ATC | CPH</v>
          </cell>
          <cell r="C36" t="str">
            <v>30-34 M</v>
          </cell>
          <cell r="D36">
            <v>9.9664351851851851E-2</v>
          </cell>
          <cell r="E36">
            <v>75</v>
          </cell>
        </row>
        <row r="37">
          <cell r="A37" t="str">
            <v>HARIEL PETRY PITZ</v>
          </cell>
          <cell r="B37" t="str">
            <v>ATC | NEWPACE</v>
          </cell>
          <cell r="C37" t="str">
            <v>30-34 M</v>
          </cell>
          <cell r="D37">
            <v>0.10061342592592591</v>
          </cell>
          <cell r="E37">
            <v>69</v>
          </cell>
        </row>
        <row r="38">
          <cell r="A38" t="str">
            <v>BRUNO MENDONÇA BRUGGEMANN</v>
          </cell>
          <cell r="B38" t="str">
            <v>ATC | IRONMIND</v>
          </cell>
          <cell r="C38" t="str">
            <v>30-34 M</v>
          </cell>
          <cell r="D38">
            <v>0.10143518518518518</v>
          </cell>
          <cell r="E38">
            <v>64</v>
          </cell>
        </row>
        <row r="39">
          <cell r="A39" t="str">
            <v>CARLOS ANTONIO MENEGAZZO ARAUJO</v>
          </cell>
          <cell r="B39" t="str">
            <v>ABTRI</v>
          </cell>
          <cell r="C39" t="str">
            <v>30-34 M</v>
          </cell>
          <cell r="D39">
            <v>0.10416666666666666</v>
          </cell>
          <cell r="E39">
            <v>57</v>
          </cell>
        </row>
        <row r="42">
          <cell r="A42" t="str">
            <v>Nome</v>
          </cell>
          <cell r="B42" t="str">
            <v>Equipe</v>
          </cell>
          <cell r="C42" t="str">
            <v>Categoria</v>
          </cell>
          <cell r="D42" t="str">
            <v>Total</v>
          </cell>
        </row>
        <row r="43">
          <cell r="A43" t="str">
            <v>JULIANA SÁ DE SOUZA</v>
          </cell>
          <cell r="B43" t="str">
            <v>ATC | GPA</v>
          </cell>
          <cell r="C43" t="str">
            <v>35-39 F</v>
          </cell>
          <cell r="D43">
            <v>0.11675925925925926</v>
          </cell>
          <cell r="E43">
            <v>100</v>
          </cell>
        </row>
        <row r="44">
          <cell r="A44" t="str">
            <v>ISIS PAZ PORTINHO</v>
          </cell>
          <cell r="B44" t="str">
            <v>ATC | GPA</v>
          </cell>
          <cell r="C44" t="str">
            <v>35-39 F</v>
          </cell>
          <cell r="D44">
            <v>0.12765046296296298</v>
          </cell>
          <cell r="E44">
            <v>90</v>
          </cell>
        </row>
        <row r="45">
          <cell r="A45" t="str">
            <v>FABIANA LEAL</v>
          </cell>
          <cell r="B45" t="str">
            <v>ABTRI</v>
          </cell>
          <cell r="C45" t="str">
            <v>35-39 F</v>
          </cell>
          <cell r="D45">
            <v>0.13115740740740742</v>
          </cell>
          <cell r="E45">
            <v>82</v>
          </cell>
        </row>
        <row r="48">
          <cell r="A48" t="str">
            <v>Nome</v>
          </cell>
          <cell r="B48" t="str">
            <v>Equipe</v>
          </cell>
          <cell r="C48" t="str">
            <v>Categoria</v>
          </cell>
          <cell r="D48" t="str">
            <v>Total</v>
          </cell>
        </row>
        <row r="49">
          <cell r="A49" t="str">
            <v>FREDERICO MONTEIRO DA SILVA</v>
          </cell>
          <cell r="B49" t="str">
            <v>ADTRISC</v>
          </cell>
          <cell r="C49" t="str">
            <v>35-39 M</v>
          </cell>
          <cell r="D49">
            <v>8.8090277777777767E-2</v>
          </cell>
          <cell r="E49">
            <v>100</v>
          </cell>
        </row>
        <row r="50">
          <cell r="A50" t="str">
            <v>SANTIAGO ALVAREZ DE TOLEDO MENDONÇA</v>
          </cell>
          <cell r="B50" t="str">
            <v>ADTRISC</v>
          </cell>
          <cell r="C50" t="str">
            <v>35-39 M</v>
          </cell>
          <cell r="D50">
            <v>8.9340277777777768E-2</v>
          </cell>
          <cell r="E50">
            <v>90</v>
          </cell>
        </row>
        <row r="51">
          <cell r="A51" t="str">
            <v>JOAO GUILHERME FONSECA DE MELO</v>
          </cell>
          <cell r="B51" t="str">
            <v>ATC | GPA</v>
          </cell>
          <cell r="C51" t="str">
            <v>35-39 M</v>
          </cell>
          <cell r="D51">
            <v>9.0532407407407409E-2</v>
          </cell>
          <cell r="E51">
            <v>82</v>
          </cell>
        </row>
        <row r="52">
          <cell r="A52" t="str">
            <v>MAURO ANDRÉ PAGLIOSA</v>
          </cell>
          <cell r="B52" t="str">
            <v>ATC | JUST RUN</v>
          </cell>
          <cell r="C52" t="str">
            <v>35-39 M</v>
          </cell>
          <cell r="D52">
            <v>9.2870370370370367E-2</v>
          </cell>
          <cell r="E52">
            <v>75</v>
          </cell>
        </row>
        <row r="53">
          <cell r="A53" t="str">
            <v>ANDRÉ VENTURI PEREIRA</v>
          </cell>
          <cell r="B53" t="str">
            <v>ADTRISC | NEWPACE</v>
          </cell>
          <cell r="C53" t="str">
            <v>35-39 M</v>
          </cell>
          <cell r="D53">
            <v>9.4953703703703707E-2</v>
          </cell>
          <cell r="E53">
            <v>69</v>
          </cell>
        </row>
        <row r="54">
          <cell r="A54" t="str">
            <v>RAFAEL CAVALER GARCIA</v>
          </cell>
          <cell r="B54" t="str">
            <v>ATRIJAR</v>
          </cell>
          <cell r="C54" t="str">
            <v>35-39 M</v>
          </cell>
          <cell r="D54">
            <v>9.5532407407407399E-2</v>
          </cell>
          <cell r="E54">
            <v>64</v>
          </cell>
        </row>
        <row r="55">
          <cell r="A55" t="str">
            <v>JOÃO LUIS MARTINS AMORIM</v>
          </cell>
          <cell r="B55" t="str">
            <v>ADTRISC</v>
          </cell>
          <cell r="C55" t="str">
            <v>35-39 M</v>
          </cell>
          <cell r="D55">
            <v>0.10886574074074075</v>
          </cell>
          <cell r="E55">
            <v>57</v>
          </cell>
        </row>
        <row r="56">
          <cell r="A56" t="str">
            <v>CARLOS EDUARDO OLIVEIRA</v>
          </cell>
          <cell r="B56" t="str">
            <v>PERFOMANCE</v>
          </cell>
          <cell r="C56" t="str">
            <v>35-39 M</v>
          </cell>
          <cell r="D56">
            <v>0.11097222222222222</v>
          </cell>
          <cell r="E56">
            <v>54</v>
          </cell>
        </row>
        <row r="57">
          <cell r="A57" t="str">
            <v>ARLEY ANSELMO JUNIOR</v>
          </cell>
          <cell r="B57" t="str">
            <v>ATRIJUR</v>
          </cell>
          <cell r="C57" t="str">
            <v>35-39 M</v>
          </cell>
          <cell r="D57">
            <v>0.11546296296296298</v>
          </cell>
          <cell r="E57">
            <v>52</v>
          </cell>
        </row>
        <row r="60">
          <cell r="A60" t="str">
            <v>Nome</v>
          </cell>
          <cell r="B60" t="str">
            <v>Equipe</v>
          </cell>
          <cell r="C60" t="str">
            <v>Categoria</v>
          </cell>
          <cell r="D60" t="str">
            <v>Total</v>
          </cell>
        </row>
        <row r="61">
          <cell r="A61" t="str">
            <v>JUANITA CARVALHO AGOSTINI</v>
          </cell>
          <cell r="B61" t="str">
            <v>ATC | TIME</v>
          </cell>
          <cell r="C61" t="str">
            <v>40-44 F</v>
          </cell>
          <cell r="D61">
            <v>0.11255787037037038</v>
          </cell>
          <cell r="E61">
            <v>100</v>
          </cell>
        </row>
        <row r="64">
          <cell r="A64" t="str">
            <v>Nome</v>
          </cell>
          <cell r="B64" t="str">
            <v>Equipe</v>
          </cell>
          <cell r="C64" t="str">
            <v>Categoria</v>
          </cell>
          <cell r="D64" t="str">
            <v>Total</v>
          </cell>
        </row>
        <row r="65">
          <cell r="A65" t="str">
            <v>RAFAEL VITOR PINA PEREIRA</v>
          </cell>
          <cell r="B65" t="str">
            <v>ATRIJUR</v>
          </cell>
          <cell r="C65" t="str">
            <v>40-44 M</v>
          </cell>
          <cell r="D65">
            <v>9.150462962962963E-2</v>
          </cell>
          <cell r="E65">
            <v>100</v>
          </cell>
        </row>
        <row r="66">
          <cell r="A66" t="str">
            <v>FERNANDO FERREIRA DO COUTO</v>
          </cell>
          <cell r="B66" t="str">
            <v>ADTRISC</v>
          </cell>
          <cell r="C66" t="str">
            <v>40-44 M</v>
          </cell>
          <cell r="D66">
            <v>9.4768518518518516E-2</v>
          </cell>
          <cell r="E66">
            <v>90</v>
          </cell>
        </row>
        <row r="67">
          <cell r="A67" t="str">
            <v>DIMITRI CAMPANA</v>
          </cell>
          <cell r="B67" t="str">
            <v>ATGF</v>
          </cell>
          <cell r="C67" t="str">
            <v>40-44 M</v>
          </cell>
          <cell r="D67">
            <v>0.10516203703703703</v>
          </cell>
          <cell r="E67">
            <v>82</v>
          </cell>
        </row>
        <row r="68">
          <cell r="A68" t="str">
            <v>ODILON DE SOUZA JÚNIOR</v>
          </cell>
          <cell r="B68" t="str">
            <v>ATRIJUR</v>
          </cell>
          <cell r="C68" t="str">
            <v>40-44 M</v>
          </cell>
          <cell r="D68">
            <v>0.10917824074074074</v>
          </cell>
          <cell r="E68">
            <v>75</v>
          </cell>
        </row>
        <row r="69">
          <cell r="A69" t="str">
            <v>JEAN CARLO VON DER HAYDE</v>
          </cell>
          <cell r="B69" t="str">
            <v>ABTRI</v>
          </cell>
          <cell r="C69" t="str">
            <v>40-44 M</v>
          </cell>
          <cell r="D69">
            <v>0.11277777777777777</v>
          </cell>
          <cell r="E69">
            <v>69</v>
          </cell>
        </row>
        <row r="70">
          <cell r="A70" t="str">
            <v>FERNANDO ANTONIO MARINHO</v>
          </cell>
          <cell r="B70" t="str">
            <v>ATC | NEWPACE</v>
          </cell>
          <cell r="C70" t="str">
            <v>40-44 M</v>
          </cell>
          <cell r="D70">
            <v>0.11319444444444444</v>
          </cell>
          <cell r="E70">
            <v>64</v>
          </cell>
        </row>
        <row r="73">
          <cell r="A73" t="str">
            <v>Nome</v>
          </cell>
          <cell r="B73" t="str">
            <v>Equipe</v>
          </cell>
          <cell r="C73" t="str">
            <v>Categoria</v>
          </cell>
          <cell r="D73" t="str">
            <v>Total</v>
          </cell>
        </row>
        <row r="74">
          <cell r="A74" t="str">
            <v>MARCIA AMARO MARQUES DE ALMEIDA</v>
          </cell>
          <cell r="B74" t="str">
            <v>ATC | IRONMIND</v>
          </cell>
          <cell r="C74" t="str">
            <v>45-49 F</v>
          </cell>
          <cell r="D74">
            <v>0.11189814814814816</v>
          </cell>
          <cell r="E74">
            <v>100</v>
          </cell>
        </row>
        <row r="75">
          <cell r="A75" t="str">
            <v>EDITH GONDIN</v>
          </cell>
          <cell r="B75" t="str">
            <v>ATRIJUR</v>
          </cell>
          <cell r="C75" t="str">
            <v>45-49 F</v>
          </cell>
          <cell r="D75">
            <v>0.11204861111111113</v>
          </cell>
          <cell r="E75">
            <v>90</v>
          </cell>
        </row>
        <row r="76">
          <cell r="A76" t="str">
            <v>MÁRCIA CHRISTINA MARTINS DA SILVA DE MAGALHÃES</v>
          </cell>
          <cell r="B76" t="str">
            <v>ATC</v>
          </cell>
          <cell r="C76" t="str">
            <v>45-49 F</v>
          </cell>
          <cell r="D76">
            <v>0.13400462962962964</v>
          </cell>
          <cell r="E76">
            <v>82</v>
          </cell>
        </row>
        <row r="77">
          <cell r="A77" t="str">
            <v>ANA CRISTINA CAMARGO IELO ZEMELLA MARTINS DE OLIVEIRA.</v>
          </cell>
          <cell r="B77" t="str">
            <v>ATC | IRONMIND</v>
          </cell>
          <cell r="C77" t="str">
            <v>45-49 F</v>
          </cell>
          <cell r="D77">
            <v>0.13525462962962964</v>
          </cell>
          <cell r="E77">
            <v>75</v>
          </cell>
        </row>
        <row r="80">
          <cell r="A80" t="str">
            <v>Nome</v>
          </cell>
          <cell r="B80" t="str">
            <v>Equipe</v>
          </cell>
          <cell r="C80" t="str">
            <v>Categoria</v>
          </cell>
          <cell r="D80" t="str">
            <v>Total</v>
          </cell>
        </row>
        <row r="81">
          <cell r="A81" t="str">
            <v>EURICO ANTONIO MENDES</v>
          </cell>
          <cell r="B81" t="str">
            <v>ABTRI</v>
          </cell>
          <cell r="C81" t="str">
            <v>45-49 M</v>
          </cell>
          <cell r="D81">
            <v>9.7488425925925923E-2</v>
          </cell>
          <cell r="E81">
            <v>100</v>
          </cell>
        </row>
        <row r="82">
          <cell r="A82" t="str">
            <v>MARCELO MAJOROS DOMINGUEZ</v>
          </cell>
          <cell r="B82" t="str">
            <v>ATC | IRONMIND</v>
          </cell>
          <cell r="C82" t="str">
            <v>45-49 M</v>
          </cell>
          <cell r="D82">
            <v>0.10407407407407407</v>
          </cell>
          <cell r="E82">
            <v>90</v>
          </cell>
        </row>
        <row r="83">
          <cell r="A83" t="str">
            <v>FERNANDO SERRA GOMES DA SILVA</v>
          </cell>
          <cell r="B83" t="str">
            <v>ATC | Be3</v>
          </cell>
          <cell r="C83" t="str">
            <v>45-49 M</v>
          </cell>
          <cell r="D83">
            <v>0.10631944444444444</v>
          </cell>
          <cell r="E83">
            <v>82</v>
          </cell>
        </row>
        <row r="84">
          <cell r="A84" t="str">
            <v>CARLO ANTONIO ZANICHELLI</v>
          </cell>
          <cell r="B84" t="str">
            <v>ABTRI</v>
          </cell>
          <cell r="C84" t="str">
            <v>45-49 M</v>
          </cell>
          <cell r="D84">
            <v>0.11236111111111111</v>
          </cell>
          <cell r="E84">
            <v>75</v>
          </cell>
        </row>
        <row r="87">
          <cell r="A87" t="str">
            <v>Nome</v>
          </cell>
          <cell r="B87" t="str">
            <v>Equipe</v>
          </cell>
          <cell r="C87" t="str">
            <v>Categoria</v>
          </cell>
          <cell r="D87" t="str">
            <v>Total</v>
          </cell>
        </row>
        <row r="88">
          <cell r="A88" t="str">
            <v>ROBERTO MELO DE LEMOS</v>
          </cell>
          <cell r="B88" t="str">
            <v>ATRIJUR | IRONMIND</v>
          </cell>
          <cell r="C88" t="str">
            <v>50-54 M</v>
          </cell>
          <cell r="D88">
            <v>9.0960648148148152E-2</v>
          </cell>
          <cell r="E88">
            <v>100</v>
          </cell>
        </row>
        <row r="89">
          <cell r="A89" t="str">
            <v>JOSÉ ROBERTO CAFFARATE PAPALEO</v>
          </cell>
          <cell r="B89" t="str">
            <v>ATGF</v>
          </cell>
          <cell r="C89" t="str">
            <v>50-54 M</v>
          </cell>
          <cell r="D89">
            <v>0.10556712962962964</v>
          </cell>
          <cell r="E89">
            <v>90</v>
          </cell>
        </row>
        <row r="90">
          <cell r="A90" t="str">
            <v>VALMOR RAIMUNDO MACHADO JUNIOR</v>
          </cell>
          <cell r="B90" t="str">
            <v>ATC | NEWPACE</v>
          </cell>
          <cell r="C90" t="str">
            <v>50-54 M</v>
          </cell>
          <cell r="D90">
            <v>0.11370370370370371</v>
          </cell>
          <cell r="E90">
            <v>82</v>
          </cell>
        </row>
        <row r="94">
          <cell r="A94" t="str">
            <v>Nome</v>
          </cell>
          <cell r="B94" t="str">
            <v>Equipe</v>
          </cell>
          <cell r="C94" t="str">
            <v>Categoria</v>
          </cell>
          <cell r="D94" t="str">
            <v>Total</v>
          </cell>
        </row>
        <row r="95">
          <cell r="A95" t="str">
            <v>MARCELO BATISTA LIMA</v>
          </cell>
          <cell r="B95" t="str">
            <v>ADTRISC</v>
          </cell>
          <cell r="C95" t="str">
            <v>MILITAR M</v>
          </cell>
          <cell r="D95">
            <v>9.2210648148148139E-2</v>
          </cell>
          <cell r="E95">
            <v>100</v>
          </cell>
        </row>
        <row r="96">
          <cell r="A96" t="str">
            <v>GUILHERME DA SILVA GROSSO</v>
          </cell>
          <cell r="B96" t="str">
            <v>ATRIJAR</v>
          </cell>
          <cell r="C96" t="str">
            <v>MILITAR M</v>
          </cell>
          <cell r="D96">
            <v>9.4722222222222222E-2</v>
          </cell>
          <cell r="E96">
            <v>90</v>
          </cell>
        </row>
        <row r="97">
          <cell r="A97" t="str">
            <v>RAMON MONTEIRO MACEDO DOS PASSOS</v>
          </cell>
          <cell r="B97" t="str">
            <v>ATRIJUR | SPRINT</v>
          </cell>
          <cell r="C97" t="str">
            <v>MILITAR M</v>
          </cell>
          <cell r="D97">
            <v>0.10045138888888888</v>
          </cell>
          <cell r="E97">
            <v>82</v>
          </cell>
        </row>
        <row r="98">
          <cell r="A98" t="str">
            <v>ROBERTO WEINGARTNER</v>
          </cell>
          <cell r="B98" t="str">
            <v>ATVO</v>
          </cell>
          <cell r="C98" t="str">
            <v>MILITAR M</v>
          </cell>
          <cell r="D98">
            <v>0.10511574074074073</v>
          </cell>
          <cell r="E98">
            <v>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ela32" displayName="Tabela32" ref="A5:I219" totalsRowShown="0" headerRowDxfId="299" dataDxfId="298">
  <autoFilter ref="A5:I219"/>
  <sortState ref="A6:I219">
    <sortCondition descending="1" ref="I5:I219"/>
  </sortState>
  <tableColumns count="9">
    <tableColumn id="5" name="#" dataDxfId="297"/>
    <tableColumn id="1" name="Nome" dataDxfId="296"/>
    <tableColumn id="2" name="Equipe" dataDxfId="295"/>
    <tableColumn id="3" name="Categoria" dataDxfId="294"/>
    <tableColumn id="4" name="GAROPABA" dataDxfId="293"/>
    <tableColumn id="10" name="JURERÊ" dataDxfId="292"/>
    <tableColumn id="6" name="PRAIA DO SONHO" dataDxfId="291"/>
    <tableColumn id="7" name="PENHA" dataDxfId="290"/>
    <tableColumn id="8" name="TOTAL" dataDxfId="289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0" name="Tabela383581" displayName="Tabela383581" ref="B61:J86" totalsRowShown="0" headerRowDxfId="191" dataDxfId="190">
  <autoFilter ref="B61:J86"/>
  <tableColumns count="9">
    <tableColumn id="7" name="#" dataDxfId="189"/>
    <tableColumn id="1" name="Nome" dataDxfId="188"/>
    <tableColumn id="2" name="Equipe" dataDxfId="187"/>
    <tableColumn id="3" name="Categoria" dataDxfId="186"/>
    <tableColumn id="4" name="GAROPABA" dataDxfId="185"/>
    <tableColumn id="5" name="JURERÊ" dataDxfId="184"/>
    <tableColumn id="6" name="PRAIA DO SONHO" dataDxfId="183"/>
    <tableColumn id="10" name="PENHA" dataDxfId="182"/>
    <tableColumn id="11" name="TOTAL" dataDxfId="181">
      <calculatedColumnFormula>Tabela383581[[#This Row],[PENHA]]+Tabela383581[[#This Row],[PRAIA DO SONHO]]+Tabela383581[[#This Row],[JURERÊ]]+Tabela383581[[#This Row],[GAROPABA]]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81" name="Tabela393682" displayName="Tabela393682" ref="B89:J113" totalsRowShown="0" headerRowDxfId="180" dataDxfId="179">
  <autoFilter ref="B89:J113"/>
  <tableColumns count="9">
    <tableColumn id="7" name="#" dataDxfId="178"/>
    <tableColumn id="1" name="Nome" dataDxfId="177"/>
    <tableColumn id="2" name="Equipe" dataDxfId="176"/>
    <tableColumn id="3" name="Categoria" dataDxfId="175"/>
    <tableColumn id="4" name="GAROPABA" dataDxfId="174"/>
    <tableColumn id="5" name="JURERÊ" dataDxfId="173"/>
    <tableColumn id="6" name="PRAIA DO SONHO" dataDxfId="172"/>
    <tableColumn id="10" name="PENHA" dataDxfId="171"/>
    <tableColumn id="11" name="TOTAL" dataDxfId="170">
      <calculatedColumnFormula>Tabela393682[[#This Row],[PENHA]]+Tabela393682[[#This Row],[PRAIA DO SONHO]]+Tabela393682[[#This Row],[JURERÊ]]+Tabela393682[[#This Row],[GAROPABA]]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82" name="Tabela403783" displayName="Tabela403783" ref="B116:J155" totalsRowShown="0" headerRowDxfId="169" dataDxfId="168">
  <autoFilter ref="B116:J155"/>
  <sortState ref="B117:J155">
    <sortCondition descending="1" ref="J116:J155"/>
  </sortState>
  <tableColumns count="9">
    <tableColumn id="7" name="#" dataDxfId="167"/>
    <tableColumn id="1" name="Nome" dataDxfId="166"/>
    <tableColumn id="2" name="Equipe" dataDxfId="165"/>
    <tableColumn id="3" name="Categoria" dataDxfId="164"/>
    <tableColumn id="4" name="GAROPABA" dataDxfId="163"/>
    <tableColumn id="5" name="JURERÊ" dataDxfId="162"/>
    <tableColumn id="6" name="PRAIA DO SONHO" dataDxfId="161"/>
    <tableColumn id="10" name="PENHA" dataDxfId="160"/>
    <tableColumn id="11" name="TOTAL" dataDxfId="159">
      <calculatedColumnFormula>Tabela403783[[#This Row],[PENHA]]+Tabela403783[[#This Row],[PRAIA DO SONHO]]+Tabela403783[[#This Row],[JURERÊ]]+Tabela403783[[#This Row],[GAROPABA]]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83" name="Tabela413884" displayName="Tabela413884" ref="B158:J171" totalsRowShown="0" headerRowDxfId="158" dataDxfId="157">
  <autoFilter ref="B158:J171"/>
  <tableColumns count="9">
    <tableColumn id="7" name="#" dataDxfId="156"/>
    <tableColumn id="1" name="Nome" dataDxfId="155"/>
    <tableColumn id="2" name="Equipe" dataDxfId="154"/>
    <tableColumn id="3" name="Categoria" dataDxfId="153"/>
    <tableColumn id="4" name="GAROPABA" dataDxfId="152"/>
    <tableColumn id="5" name="JURERÊ" dataDxfId="151"/>
    <tableColumn id="6" name="PRAIA DO SONHO" dataDxfId="150"/>
    <tableColumn id="10" name="PENHA" dataDxfId="149"/>
    <tableColumn id="11" name="TOTAL" dataDxfId="148">
      <calculatedColumnFormula>Tabela413884[[#This Row],[PENHA]]+Tabela413884[[#This Row],[PRAIA DO SONHO]]+Tabela413884[[#This Row],[JURERÊ]]+Tabela413884[[#This Row],[GAROPABA]]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84" name="Tabela423985" displayName="Tabela423985" ref="B174:J219" totalsRowShown="0" headerRowDxfId="147" dataDxfId="146">
  <autoFilter ref="B174:J219"/>
  <sortState ref="B175:J219">
    <sortCondition descending="1" ref="J174:J219"/>
  </sortState>
  <tableColumns count="9">
    <tableColumn id="7" name="#" dataDxfId="145"/>
    <tableColumn id="1" name="Nome" dataDxfId="144"/>
    <tableColumn id="2" name="Equipe" dataDxfId="143"/>
    <tableColumn id="3" name="Categoria" dataDxfId="142"/>
    <tableColumn id="4" name="GAROPABA" dataDxfId="141"/>
    <tableColumn id="5" name="JURERÊ" dataDxfId="140"/>
    <tableColumn id="6" name="PRAIA DO SONHO" dataDxfId="139"/>
    <tableColumn id="10" name="PENHA" dataDxfId="138"/>
    <tableColumn id="11" name="TOTAL" dataDxfId="137">
      <calculatedColumnFormula>Tabela423985[[#This Row],[PENHA]]+Tabela423985[[#This Row],[PRAIA DO SONHO]]+Tabela423985[[#This Row],[JURERÊ]]+Tabela423985[[#This Row],[GAROPABA]]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85" name="Tabela434086" displayName="Tabela434086" ref="B222:J225" totalsRowShown="0" headerRowDxfId="136" dataDxfId="135" tableBorderDxfId="134">
  <autoFilter ref="B222:J225"/>
  <tableColumns count="9">
    <tableColumn id="7" name="#" dataDxfId="133"/>
    <tableColumn id="1" name="Nome" dataDxfId="132"/>
    <tableColumn id="2" name="Equipe" dataDxfId="131"/>
    <tableColumn id="3" name="Categoria" dataDxfId="130"/>
    <tableColumn id="4" name="GAROPABA" dataDxfId="129"/>
    <tableColumn id="5" name="JURERÊ" dataDxfId="128"/>
    <tableColumn id="6" name="PRAIA DO SONHO" dataDxfId="127"/>
    <tableColumn id="10" name="PENHA" dataDxfId="126"/>
    <tableColumn id="11" name="TOTAL" dataDxfId="125">
      <calculatedColumnFormula>Tabela434086[[#This Row],[PENHA]]+Tabela434086[[#This Row],[PRAIA DO SONHO]]+Tabela434086[[#This Row],[JURERÊ]]+Tabela434086[[#This Row],[GAROPABA]]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86" name="Tabela444187" displayName="Tabela444187" ref="B228:J250" totalsRowShown="0" headerRowDxfId="124" dataDxfId="123">
  <autoFilter ref="B228:J250"/>
  <tableColumns count="9">
    <tableColumn id="7" name="#" dataDxfId="122"/>
    <tableColumn id="1" name="Nome" dataDxfId="121"/>
    <tableColumn id="2" name="Equipe" dataDxfId="120"/>
    <tableColumn id="3" name="Categoria" dataDxfId="119"/>
    <tableColumn id="4" name="GAROPABA" dataDxfId="118"/>
    <tableColumn id="5" name="JURERÊ" dataDxfId="117"/>
    <tableColumn id="6" name="PRAIA DO SONHO" dataDxfId="116"/>
    <tableColumn id="10" name="PENHA" dataDxfId="115"/>
    <tableColumn id="11" name="TOTAL" dataDxfId="114">
      <calculatedColumnFormula>Tabela444187[[#This Row],[PENHA]]+Tabela444187[[#This Row],[PRAIA DO SONHO]]+Tabela444187[[#This Row],[JURERÊ]]+Tabela444187[[#This Row],[GAROPABA]]</calculatedColumnFormula>
    </tableColumn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87" name="Tabela454288" displayName="Tabela454288" ref="B253:J263" totalsRowShown="0" headerRowDxfId="113" dataDxfId="112">
  <autoFilter ref="B253:J263"/>
  <tableColumns count="9">
    <tableColumn id="7" name="#" dataDxfId="111"/>
    <tableColumn id="1" name="Nome" dataDxfId="110"/>
    <tableColumn id="2" name="Equipe" dataDxfId="109"/>
    <tableColumn id="3" name="Categoria" dataDxfId="108"/>
    <tableColumn id="4" name="GAROPABA" dataDxfId="107"/>
    <tableColumn id="5" name="JURERÊ" dataDxfId="106"/>
    <tableColumn id="6" name="PRAIA DO SONHO" dataDxfId="105"/>
    <tableColumn id="10" name="PENHA" dataDxfId="104"/>
    <tableColumn id="11" name="TOTAL" dataDxfId="103">
      <calculatedColumnFormula>Tabela454288[[#This Row],[PENHA]]+Tabela454288[[#This Row],[PRAIA DO SONHO]]+Tabela454288[[#This Row],[JURERÊ]]+Tabela454288[[#This Row],[GAROPABA]]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88" name="Tabela464389" displayName="Tabela464389" ref="B266:J289" totalsRowShown="0" headerRowDxfId="102" dataDxfId="101">
  <autoFilter ref="B266:J289"/>
  <tableColumns count="9">
    <tableColumn id="7" name="#" dataDxfId="100"/>
    <tableColumn id="1" name="Nome" dataDxfId="99"/>
    <tableColumn id="2" name="Equipe" dataDxfId="98"/>
    <tableColumn id="3" name="Categoria" dataDxfId="97"/>
    <tableColumn id="4" name="GAROPABA" dataDxfId="96"/>
    <tableColumn id="5" name="JURERÊ" dataDxfId="95"/>
    <tableColumn id="6" name="PRAIA DO SONHO" dataDxfId="94"/>
    <tableColumn id="10" name="PENHA" dataDxfId="93"/>
    <tableColumn id="11" name="TOTAL" dataDxfId="92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89" name="Tabela474490" displayName="Tabela474490" ref="B292:J294" totalsRowShown="0" headerRowDxfId="91" dataDxfId="90" tableBorderDxfId="89">
  <autoFilter ref="B292:J294"/>
  <sortState ref="P292:Y292">
    <sortCondition descending="1" ref="S295:S296"/>
  </sortState>
  <tableColumns count="9">
    <tableColumn id="7" name="#" dataDxfId="88"/>
    <tableColumn id="1" name="Nome" dataDxfId="87"/>
    <tableColumn id="2" name="Equipe" dataDxfId="86"/>
    <tableColumn id="3" name="Categoria" dataDxfId="85"/>
    <tableColumn id="4" name="GAROPABA" dataDxfId="84"/>
    <tableColumn id="5" name="JURERÊ" dataDxfId="83"/>
    <tableColumn id="6" name="PRAIA DO SONHO" dataDxfId="82"/>
    <tableColumn id="10" name="PENHA" dataDxfId="81"/>
    <tableColumn id="11" name="TOTAL" dataDxfId="8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98" name="Tabela3399" displayName="Tabela3399" ref="A5:I71" totalsRowShown="0" headerRowDxfId="281" dataDxfId="280">
  <autoFilter ref="A5:I71"/>
  <sortState ref="B7:J72">
    <sortCondition descending="1" ref="I3:I69"/>
  </sortState>
  <tableColumns count="9">
    <tableColumn id="6" name="#" dataDxfId="279"/>
    <tableColumn id="1" name="Nome2" dataDxfId="278"/>
    <tableColumn id="2" name="Equipe" dataDxfId="277"/>
    <tableColumn id="3" name="Categoria" dataDxfId="276"/>
    <tableColumn id="4" name="GAROPABA" dataDxfId="275"/>
    <tableColumn id="5" name="JURERÊ" dataDxfId="274"/>
    <tableColumn id="7" name="PRAIA SO SONHO" dataDxfId="273"/>
    <tableColumn id="8" name="PENHA" dataDxfId="272"/>
    <tableColumn id="9" name="TOTAL" dataDxfId="271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90" name="Tabela484591" displayName="Tabela484591" ref="B297:J304" totalsRowShown="0" headerRowDxfId="79" dataDxfId="78">
  <autoFilter ref="B297:J304"/>
  <tableColumns count="9">
    <tableColumn id="7" name="#" dataDxfId="77"/>
    <tableColumn id="1" name="Nome" dataDxfId="76"/>
    <tableColumn id="2" name="Equipe" dataDxfId="75"/>
    <tableColumn id="3" name="Categoria" dataDxfId="74"/>
    <tableColumn id="4" name="GAROPABA" dataDxfId="73"/>
    <tableColumn id="5" name="JURERÊ" dataDxfId="72"/>
    <tableColumn id="6" name="PRAIA DO SONHO" dataDxfId="71"/>
    <tableColumn id="10" name="PENHA" dataDxfId="70"/>
    <tableColumn id="11" name="TOTAL" dataDxfId="69">
      <calculatedColumnFormula>Tabela484591[[#This Row],[PENHA]]+Tabela484591[[#This Row],[PRAIA DO SONHO]]+Tabela484591[[#This Row],[JURERÊ]]+Tabela484591[[#This Row],[GAROPABA]]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91" name="Tabela494692" displayName="Tabela494692" ref="B307:J315" totalsRowShown="0" headerRowDxfId="68" dataDxfId="67">
  <autoFilter ref="B307:J315"/>
  <tableColumns count="9">
    <tableColumn id="7" name="#" dataDxfId="66"/>
    <tableColumn id="1" name="Nome" dataDxfId="65"/>
    <tableColumn id="2" name="Equipe" dataDxfId="64"/>
    <tableColumn id="3" name="Categoria" dataDxfId="63"/>
    <tableColumn id="4" name="GAROPABA" dataDxfId="62"/>
    <tableColumn id="5" name="JURERÊ" dataDxfId="61"/>
    <tableColumn id="6" name="PRAIA DO SONHO" dataDxfId="60"/>
    <tableColumn id="10" name="PENHA" dataDxfId="59"/>
    <tableColumn id="11" name="TOTAL" dataDxfId="58">
      <calculatedColumnFormula>Tabela494692[[#This Row],[PENHA]]+Tabela494692[[#This Row],[PRAIA DO SONHO]]+Tabela494692[[#This Row],[JURERÊ]]+Tabela494692[[#This Row],[GAROPABA]]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92" name="Tabela504793" displayName="Tabela504793" ref="B318:J322" totalsRowShown="0" headerRowDxfId="57" dataDxfId="56" tableBorderDxfId="55">
  <autoFilter ref="B318:J322"/>
  <tableColumns count="9">
    <tableColumn id="7" name="#" dataDxfId="54"/>
    <tableColumn id="1" name="Nome" dataDxfId="53"/>
    <tableColumn id="2" name="Equipe" dataDxfId="52"/>
    <tableColumn id="3" name="Categoria" dataDxfId="51"/>
    <tableColumn id="4" name="GAROPABA" dataDxfId="50"/>
    <tableColumn id="5" name="JURERÊ" dataDxfId="49"/>
    <tableColumn id="6" name="PRAIA DO SONHO" dataDxfId="48"/>
    <tableColumn id="10" name="PENHA" dataDxfId="47"/>
    <tableColumn id="11" name="TOTAL" dataDxfId="46">
      <calculatedColumnFormula>Tabela504793[[#This Row],[PENHA]]+Tabela504793[[#This Row],[PRAIA DO SONHO]]+Tabela504793[[#This Row],[JURERÊ]]+Tabela504793[[#This Row],[GAROPABA]]</calculatedColumnFormula>
    </tableColumn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93" name="Tabela524894" displayName="Tabela524894" ref="B340:J342" totalsRowShown="0" headerRowDxfId="45" dataDxfId="43" headerRowBorderDxfId="44" tableBorderDxfId="42">
  <autoFilter ref="B340:J342"/>
  <tableColumns count="9">
    <tableColumn id="7" name="#" dataDxfId="41"/>
    <tableColumn id="1" name="Nome" dataDxfId="40"/>
    <tableColumn id="2" name="Equipe" dataDxfId="39"/>
    <tableColumn id="3" name="Categoria" dataDxfId="38"/>
    <tableColumn id="4" name="GAROPABA" dataDxfId="37"/>
    <tableColumn id="5" name="JURERÊ" dataDxfId="36"/>
    <tableColumn id="6" name="PRAIA DO SONHO" dataDxfId="35"/>
    <tableColumn id="10" name="PENHA" dataDxfId="34"/>
    <tableColumn id="11" name="TOTAL" dataDxfId="33">
      <calculatedColumnFormula>Tabela524894[[#This Row],[PENHA]]+Tabela524894[[#This Row],[PRAIA DO SONHO]]+Tabela524894[[#This Row],[JURERÊ]]+Tabela524894[[#This Row],[GAROPABA]]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94" name="Tabela534995" displayName="Tabela534995" ref="B329:J337" totalsRowShown="0" headerRowDxfId="32" dataDxfId="30" headerRowBorderDxfId="31" tableBorderDxfId="29">
  <autoFilter ref="B329:J337"/>
  <tableColumns count="9">
    <tableColumn id="7" name="#" dataDxfId="28"/>
    <tableColumn id="1" name="Nome" dataDxfId="27"/>
    <tableColumn id="2" name="Equipe" dataDxfId="26"/>
    <tableColumn id="3" name="Categoria" dataDxfId="25"/>
    <tableColumn id="4" name="GAROPABA" dataDxfId="24"/>
    <tableColumn id="5" name="JURERÊ" dataDxfId="23"/>
    <tableColumn id="6" name="PRAIA DO SONHO" dataDxfId="22"/>
    <tableColumn id="10" name="PENHA" dataDxfId="21"/>
    <tableColumn id="11" name="TOTAL" dataDxfId="20">
      <calculatedColumnFormula>Tabela534995[[#This Row],[PENHA]]+Tabela534995[[#This Row],[PRAIA DO SONHO]]+Tabela534995[[#This Row],[JURERÊ]]+Tabela534995[[#This Row],[GAROPABA]]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95" name="Tabela545096" displayName="Tabela545096" ref="B325:J326" totalsRowShown="0" headerRowDxfId="19" dataDxfId="17" headerRowBorderDxfId="18" tableBorderDxfId="16">
  <autoFilter ref="B325:J326"/>
  <tableColumns count="9">
    <tableColumn id="7" name="#" dataDxfId="15"/>
    <tableColumn id="1" name="Nome" dataDxfId="14"/>
    <tableColumn id="2" name="Equipe" dataDxfId="13"/>
    <tableColumn id="3" name="Categoria" dataDxfId="12"/>
    <tableColumn id="4" name="GAROPABA" dataDxfId="11"/>
    <tableColumn id="5" name="JURERÊ" dataDxfId="10"/>
    <tableColumn id="6" name="PRAIA DO SONHO" dataDxfId="9"/>
    <tableColumn id="10" name="PENHA" dataDxfId="8"/>
    <tableColumn id="11" name="TOTAL" dataDxfId="7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7" name="Tabela28" displayName="Tabela28" ref="A5:F24" totalsRowShown="0" headerRowDxfId="6" headerRowBorderDxfId="5" tableBorderDxfId="4">
  <autoFilter ref="A5:F24"/>
  <sortState ref="A6:F24">
    <sortCondition descending="1" ref="F5:F24"/>
  </sortState>
  <tableColumns count="6">
    <tableColumn id="1" name="Equipe" dataDxfId="3"/>
    <tableColumn id="2" name="GAROPABA" dataDxfId="2"/>
    <tableColumn id="3" name="JURERÊ"/>
    <tableColumn id="5" name="PRAIA DO SONHO"/>
    <tableColumn id="6" name="PENHA" dataDxfId="1">
      <calculatedColumnFormula>Tabela28[[#This Row],[GAROPABA]]</calculatedColumnFormula>
    </tableColumn>
    <tableColumn id="7" name="TOTAL" dataDxfId="0">
      <calculatedColumnFormula>SUM(Tabela28[[#This Row],[GAROPABA]:[PENHA]])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3" name="Tabela23374" displayName="Tabela23374" ref="B7:J9" totalsRowShown="0" headerRowDxfId="270" dataDxfId="269" tableBorderDxfId="268">
  <autoFilter ref="B7:J9"/>
  <sortState ref="P8:Y9">
    <sortCondition descending="1" ref="S4:S6"/>
  </sortState>
  <tableColumns count="9">
    <tableColumn id="7" name="#" dataDxfId="267"/>
    <tableColumn id="1" name="Nome" dataDxfId="266"/>
    <tableColumn id="2" name="Equipe" dataDxfId="265"/>
    <tableColumn id="3" name="Categoria" dataDxfId="264"/>
    <tableColumn id="4" name="GAROPABA" dataDxfId="263"/>
    <tableColumn id="5" name="JURERÊ" dataDxfId="262"/>
    <tableColumn id="6" name="PRAIA DO SONHO" dataDxfId="261"/>
    <tableColumn id="10" name="PENHA" dataDxfId="260"/>
    <tableColumn id="11" name="TOTAL" dataDxfId="25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4" name="Tabela242975" displayName="Tabela242975" ref="B12:J20" totalsRowShown="0" headerRowDxfId="258" dataDxfId="257">
  <autoFilter ref="B12:J20"/>
  <tableColumns count="9">
    <tableColumn id="7" name="#" dataDxfId="256"/>
    <tableColumn id="1" name="Nome" dataDxfId="255"/>
    <tableColumn id="2" name="Equipe" dataDxfId="254"/>
    <tableColumn id="3" name="Categoria" dataDxfId="253"/>
    <tableColumn id="4" name="GAROPABA" dataDxfId="252"/>
    <tableColumn id="5" name="JURERÊ" dataDxfId="251"/>
    <tableColumn id="6" name="PRAIA DO SONHO" dataDxfId="250"/>
    <tableColumn id="10" name="PENHA" dataDxfId="249"/>
    <tableColumn id="11" name="TOTAL" dataDxfId="248">
      <calculatedColumnFormula>SUM(Tabela242975[[#This Row],[GAROPABA]:[PENHA]])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75" name="Tabela273076" displayName="Tabela273076" ref="B23:J24" totalsRowShown="0" headerRowDxfId="247" dataDxfId="246" tableBorderDxfId="245">
  <autoFilter ref="B23:J24"/>
  <sortState ref="P24:Y25">
    <sortCondition descending="1" ref="S19:S21"/>
  </sortState>
  <tableColumns count="9">
    <tableColumn id="7" name="#" dataDxfId="244"/>
    <tableColumn id="1" name="Nome" dataDxfId="243"/>
    <tableColumn id="2" name="Equipe" dataDxfId="242"/>
    <tableColumn id="3" name="Categoria" dataDxfId="241"/>
    <tableColumn id="4" name="GAROPABA" dataDxfId="240"/>
    <tableColumn id="5" name="JURERÊ" dataDxfId="239"/>
    <tableColumn id="6" name="PRAIA DO SONHO" dataDxfId="238"/>
    <tableColumn id="10" name="PENHA" dataDxfId="237"/>
    <tableColumn id="11" name="TOTAL" dataDxfId="23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76" name="Tabela343177" displayName="Tabela343177" ref="B27:J36" totalsRowShown="0" headerRowDxfId="235" dataDxfId="234">
  <autoFilter ref="B27:J36"/>
  <sortState ref="P28:X36">
    <sortCondition descending="1" ref="S24:S33"/>
  </sortState>
  <tableColumns count="9">
    <tableColumn id="7" name="#" dataDxfId="233"/>
    <tableColumn id="1" name="Nome" dataDxfId="232"/>
    <tableColumn id="2" name="Equipe" dataDxfId="231"/>
    <tableColumn id="3" name="Categoria" dataDxfId="230"/>
    <tableColumn id="4" name="GAROPABA" dataDxfId="229"/>
    <tableColumn id="5" name="JURERÊ" dataDxfId="228"/>
    <tableColumn id="6" name="PRAIA DO SONHO" dataDxfId="227"/>
    <tableColumn id="10" name="PENHA" dataDxfId="226"/>
    <tableColumn id="11" name="TOTAL" dataDxfId="225">
      <calculatedColumnFormula>Tabela343177[[#This Row],[PENHA]]+Tabela343177[[#This Row],[PRAIA DO SONHO]]+Tabela343177[[#This Row],[JURERÊ]]+Tabela343177[[#This Row],[GAROPABA]]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7" name="Tabela353278" displayName="Tabela353278" ref="B39:J42" totalsRowShown="0" headerRowDxfId="224" tableBorderDxfId="223">
  <autoFilter ref="B39:J42"/>
  <tableColumns count="9">
    <tableColumn id="7" name="#" dataDxfId="222"/>
    <tableColumn id="1" name="Nome" dataDxfId="221"/>
    <tableColumn id="2" name="Equipe" dataDxfId="220"/>
    <tableColumn id="3" name="Categoria" dataDxfId="219"/>
    <tableColumn id="4" name="GAROPABA" dataDxfId="218"/>
    <tableColumn id="5" name="JURERÊ" dataDxfId="217"/>
    <tableColumn id="6" name="PRAIA DO SONHO" dataDxfId="216"/>
    <tableColumn id="10" name="PENHA" dataDxfId="215"/>
    <tableColumn id="11" name="TOTAL" dataDxfId="214">
      <calculatedColumnFormula>Tabela353278[[#This Row],[PENHA]]+Tabela353278[[#This Row],[PRAIA DO SONHO]]+Tabela353278[[#This Row],[JURERÊ]]+Tabela353278[[#This Row],[GAROPABA]]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8" name="Tabela363379" displayName="Tabela363379" ref="B45:J51" totalsRowShown="0" headerRowDxfId="213" dataDxfId="212">
  <autoFilter ref="B45:J51"/>
  <tableColumns count="9">
    <tableColumn id="7" name="#" dataDxfId="211"/>
    <tableColumn id="1" name="Nome" dataDxfId="210"/>
    <tableColumn id="2" name="Equipe" dataDxfId="209"/>
    <tableColumn id="3" name="Categoria" dataDxfId="208"/>
    <tableColumn id="4" name="GAROPABA" dataDxfId="207"/>
    <tableColumn id="5" name="JURERÊ" dataDxfId="206"/>
    <tableColumn id="6" name="PRAIA DO SONHO" dataDxfId="205"/>
    <tableColumn id="10" name="PENHA" dataDxfId="204"/>
    <tableColumn id="11" name="TOTAL" dataDxfId="203">
      <calculatedColumnFormula>Tabela363379[[#This Row],[PENHA]]+Tabela363379[[#This Row],[PRAIA DO SONHO]]+Tabela363379[[#This Row],[JURERÊ]]+Tabela363379[[#This Row],[GAROPABA]]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79" name="Tabela373480" displayName="Tabela373480" ref="B54:J58" totalsRowShown="0" headerRowDxfId="202" dataDxfId="201">
  <autoFilter ref="B54:J58"/>
  <sortState ref="B55:J58">
    <sortCondition ref="B54:B58"/>
  </sortState>
  <tableColumns count="9">
    <tableColumn id="7" name="#" dataDxfId="200"/>
    <tableColumn id="1" name="Nome" dataDxfId="199"/>
    <tableColumn id="2" name="Equipe" dataDxfId="198"/>
    <tableColumn id="3" name="Categoria" dataDxfId="197"/>
    <tableColumn id="4" name="GAROPABA" dataDxfId="196"/>
    <tableColumn id="5" name="JURERÊ" dataDxfId="195"/>
    <tableColumn id="6" name="PRAIA DO SONHO" dataDxfId="194"/>
    <tableColumn id="10" name="PENHA" dataDxfId="193"/>
    <tableColumn id="11" name="TOTAL" dataDxfId="192">
      <calculatedColumnFormula>Tabela373480[[#This Row],[PENHA]]+Tabela373480[[#This Row],[PRAIA DO SONHO]]+Tabela373480[[#This Row],[JURERÊ]]+Tabela373480[[#This Row],[GAROPABA]]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3" Type="http://schemas.openxmlformats.org/officeDocument/2006/relationships/table" Target="../tables/table4.xml"/><Relationship Id="rId21" Type="http://schemas.openxmlformats.org/officeDocument/2006/relationships/table" Target="../tables/table22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0" Type="http://schemas.openxmlformats.org/officeDocument/2006/relationships/table" Target="../tables/table2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24" Type="http://schemas.openxmlformats.org/officeDocument/2006/relationships/table" Target="../tables/table25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23" Type="http://schemas.openxmlformats.org/officeDocument/2006/relationships/table" Target="../tables/table24.xml"/><Relationship Id="rId10" Type="http://schemas.openxmlformats.org/officeDocument/2006/relationships/table" Target="../tables/table11.xml"/><Relationship Id="rId19" Type="http://schemas.openxmlformats.org/officeDocument/2006/relationships/table" Target="../tables/table20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Relationship Id="rId22" Type="http://schemas.openxmlformats.org/officeDocument/2006/relationships/table" Target="../tables/table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25" zoomScale="80" zoomScaleNormal="80" workbookViewId="0">
      <selection activeCell="I16" sqref="I16"/>
    </sheetView>
  </sheetViews>
  <sheetFormatPr defaultRowHeight="15.75" x14ac:dyDescent="0.25"/>
  <cols>
    <col min="1" max="1" width="8.140625" style="1" customWidth="1"/>
    <col min="2" max="2" width="59.28515625" style="2" bestFit="1" customWidth="1"/>
    <col min="3" max="3" width="36" style="2" customWidth="1"/>
    <col min="4" max="4" width="16.5703125" style="60" bestFit="1" customWidth="1"/>
    <col min="5" max="5" width="15.28515625" style="30" bestFit="1" customWidth="1"/>
    <col min="6" max="6" width="18.42578125" style="60" bestFit="1" customWidth="1"/>
    <col min="7" max="7" width="14.85546875" style="60" bestFit="1" customWidth="1"/>
    <col min="8" max="8" width="14.5703125" style="60" bestFit="1" customWidth="1"/>
    <col min="9" max="16384" width="9.140625" style="1"/>
  </cols>
  <sheetData>
    <row r="1" spans="1:9" x14ac:dyDescent="0.2">
      <c r="A1" s="97" t="s">
        <v>339</v>
      </c>
      <c r="B1" s="97"/>
      <c r="C1" s="97"/>
      <c r="D1" s="97"/>
      <c r="E1" s="97"/>
      <c r="F1" s="97"/>
      <c r="G1" s="97"/>
    </row>
    <row r="2" spans="1:9" x14ac:dyDescent="0.25">
      <c r="A2" s="98" t="s">
        <v>340</v>
      </c>
      <c r="B2" s="98"/>
      <c r="C2" s="98"/>
      <c r="D2" s="98"/>
      <c r="E2" s="98"/>
      <c r="F2" s="98"/>
      <c r="G2" s="98"/>
    </row>
    <row r="3" spans="1:9" x14ac:dyDescent="0.2">
      <c r="A3" s="99" t="s">
        <v>341</v>
      </c>
      <c r="B3" s="99"/>
      <c r="C3" s="99"/>
      <c r="D3" s="99"/>
      <c r="E3" s="99"/>
      <c r="F3" s="99"/>
      <c r="G3" s="99"/>
    </row>
    <row r="4" spans="1:9" x14ac:dyDescent="0.25">
      <c r="A4" s="1" t="s">
        <v>0</v>
      </c>
    </row>
    <row r="5" spans="1:9" ht="30" x14ac:dyDescent="0.2">
      <c r="A5" s="85" t="s">
        <v>381</v>
      </c>
      <c r="B5" s="47" t="s">
        <v>1</v>
      </c>
      <c r="C5" s="48" t="s">
        <v>2</v>
      </c>
      <c r="D5" s="48" t="s">
        <v>3</v>
      </c>
      <c r="E5" s="76" t="s">
        <v>350</v>
      </c>
      <c r="F5" s="77" t="s">
        <v>351</v>
      </c>
      <c r="G5" s="51" t="s">
        <v>378</v>
      </c>
      <c r="H5" s="52" t="s">
        <v>352</v>
      </c>
      <c r="I5" s="52" t="s">
        <v>353</v>
      </c>
    </row>
    <row r="6" spans="1:9" ht="15" x14ac:dyDescent="0.2">
      <c r="A6" s="87">
        <v>1</v>
      </c>
      <c r="B6" s="56" t="s">
        <v>115</v>
      </c>
      <c r="C6" s="60" t="s">
        <v>296</v>
      </c>
      <c r="D6" s="60" t="s">
        <v>9</v>
      </c>
      <c r="E6" s="60">
        <v>90</v>
      </c>
      <c r="F6" s="60">
        <v>100</v>
      </c>
      <c r="G6" s="60">
        <v>82</v>
      </c>
      <c r="H6" s="60">
        <v>100</v>
      </c>
      <c r="I6" s="60">
        <v>372</v>
      </c>
    </row>
    <row r="7" spans="1:9" ht="15" x14ac:dyDescent="0.2">
      <c r="A7" s="87">
        <v>2</v>
      </c>
      <c r="B7" s="56" t="s">
        <v>117</v>
      </c>
      <c r="C7" s="60" t="s">
        <v>298</v>
      </c>
      <c r="D7" s="60" t="s">
        <v>25</v>
      </c>
      <c r="E7" s="60">
        <v>75</v>
      </c>
      <c r="F7" s="60">
        <v>75</v>
      </c>
      <c r="G7" s="60">
        <v>90</v>
      </c>
      <c r="H7" s="60">
        <v>90</v>
      </c>
      <c r="I7" s="60">
        <v>330</v>
      </c>
    </row>
    <row r="8" spans="1:9" ht="15" x14ac:dyDescent="0.2">
      <c r="A8" s="87">
        <v>3</v>
      </c>
      <c r="B8" s="56" t="s">
        <v>119</v>
      </c>
      <c r="C8" s="60" t="s">
        <v>303</v>
      </c>
      <c r="D8" s="60" t="s">
        <v>51</v>
      </c>
      <c r="E8" s="60">
        <v>64</v>
      </c>
      <c r="F8" s="60">
        <v>82</v>
      </c>
      <c r="G8" s="60">
        <v>75</v>
      </c>
      <c r="H8" s="60">
        <v>82</v>
      </c>
      <c r="I8" s="60">
        <v>303</v>
      </c>
    </row>
    <row r="9" spans="1:9" ht="15" x14ac:dyDescent="0.2">
      <c r="A9" s="87">
        <v>4</v>
      </c>
      <c r="B9" s="56" t="s">
        <v>128</v>
      </c>
      <c r="C9" s="60" t="s">
        <v>319</v>
      </c>
      <c r="D9" s="60" t="s">
        <v>51</v>
      </c>
      <c r="E9" s="60">
        <v>48</v>
      </c>
      <c r="F9" s="60">
        <v>57</v>
      </c>
      <c r="G9" s="60">
        <v>60</v>
      </c>
      <c r="H9" s="60">
        <v>64</v>
      </c>
      <c r="I9" s="60">
        <v>229</v>
      </c>
    </row>
    <row r="10" spans="1:9" ht="15" x14ac:dyDescent="0.2">
      <c r="A10" s="87">
        <v>5</v>
      </c>
      <c r="B10" s="56" t="s">
        <v>131</v>
      </c>
      <c r="C10" s="60" t="s">
        <v>303</v>
      </c>
      <c r="D10" s="60" t="s">
        <v>75</v>
      </c>
      <c r="E10" s="60">
        <v>44</v>
      </c>
      <c r="F10" s="60">
        <v>50</v>
      </c>
      <c r="G10" s="60">
        <v>46</v>
      </c>
      <c r="H10" s="60">
        <v>54</v>
      </c>
      <c r="I10" s="60">
        <v>194</v>
      </c>
    </row>
    <row r="11" spans="1:9" ht="15" x14ac:dyDescent="0.2">
      <c r="A11" s="60">
        <v>6</v>
      </c>
      <c r="B11" s="56" t="s">
        <v>101</v>
      </c>
      <c r="C11" s="60" t="s">
        <v>348</v>
      </c>
      <c r="D11" s="60" t="s">
        <v>99</v>
      </c>
      <c r="E11" s="60">
        <v>0</v>
      </c>
      <c r="F11" s="60">
        <v>52</v>
      </c>
      <c r="G11" s="60">
        <v>57</v>
      </c>
      <c r="H11" s="60">
        <v>75</v>
      </c>
      <c r="I11" s="60">
        <v>184</v>
      </c>
    </row>
    <row r="12" spans="1:9" ht="15" x14ac:dyDescent="0.2">
      <c r="A12" s="60" t="s">
        <v>384</v>
      </c>
      <c r="B12" s="56" t="s">
        <v>116</v>
      </c>
      <c r="C12" s="60" t="s">
        <v>302</v>
      </c>
      <c r="D12" s="60" t="s">
        <v>9</v>
      </c>
      <c r="E12" s="60">
        <v>82</v>
      </c>
      <c r="F12" s="60">
        <v>0</v>
      </c>
      <c r="G12" s="60">
        <v>100</v>
      </c>
      <c r="H12" s="60">
        <v>0</v>
      </c>
      <c r="I12" s="60">
        <v>182</v>
      </c>
    </row>
    <row r="13" spans="1:9" ht="15" x14ac:dyDescent="0.2">
      <c r="A13" s="60">
        <v>7</v>
      </c>
      <c r="B13" s="56" t="s">
        <v>120</v>
      </c>
      <c r="C13" s="60" t="s">
        <v>310</v>
      </c>
      <c r="D13" s="60" t="s">
        <v>9</v>
      </c>
      <c r="E13" s="60">
        <v>60</v>
      </c>
      <c r="F13" s="60">
        <v>64</v>
      </c>
      <c r="G13" s="60">
        <v>0</v>
      </c>
      <c r="H13" s="60">
        <v>57</v>
      </c>
      <c r="I13" s="60">
        <v>181</v>
      </c>
    </row>
    <row r="14" spans="1:9" ht="15" x14ac:dyDescent="0.2">
      <c r="A14" s="60">
        <v>8</v>
      </c>
      <c r="B14" s="56" t="s">
        <v>143</v>
      </c>
      <c r="C14" s="60" t="s">
        <v>311</v>
      </c>
      <c r="D14" s="60" t="s">
        <v>51</v>
      </c>
      <c r="E14" s="60">
        <v>32</v>
      </c>
      <c r="F14" s="60">
        <v>44</v>
      </c>
      <c r="G14" s="60">
        <v>45</v>
      </c>
      <c r="H14" s="60">
        <v>48</v>
      </c>
      <c r="I14" s="60">
        <f>Tabela32[[#This Row],[GAROPABA]]+Tabela32[[#This Row],[PENHA]]+Tabela32[[#This Row],[PRAIA DO SONHO]]+Tabela32[[#This Row],[JURERÊ]]</f>
        <v>169</v>
      </c>
    </row>
    <row r="15" spans="1:9" ht="15" x14ac:dyDescent="0.2">
      <c r="A15" s="60" t="s">
        <v>384</v>
      </c>
      <c r="B15" s="56" t="s">
        <v>118</v>
      </c>
      <c r="C15" s="60" t="s">
        <v>306</v>
      </c>
      <c r="D15" s="60" t="s">
        <v>7</v>
      </c>
      <c r="E15" s="60">
        <v>69</v>
      </c>
      <c r="F15" s="60">
        <v>90</v>
      </c>
      <c r="G15" s="60">
        <v>0</v>
      </c>
      <c r="H15" s="60">
        <v>0</v>
      </c>
      <c r="I15" s="60">
        <v>159</v>
      </c>
    </row>
    <row r="16" spans="1:9" ht="15" x14ac:dyDescent="0.2">
      <c r="A16" s="60">
        <v>11</v>
      </c>
      <c r="B16" s="56" t="s">
        <v>153</v>
      </c>
      <c r="C16" s="60" t="s">
        <v>302</v>
      </c>
      <c r="D16" s="60" t="s">
        <v>88</v>
      </c>
      <c r="E16" s="60">
        <v>22</v>
      </c>
      <c r="F16" s="60">
        <v>46</v>
      </c>
      <c r="G16" s="60">
        <v>43</v>
      </c>
      <c r="H16" s="60">
        <v>46</v>
      </c>
      <c r="I16" s="60">
        <v>157</v>
      </c>
    </row>
    <row r="17" spans="1:9" ht="15" x14ac:dyDescent="0.2">
      <c r="A17" s="60">
        <v>12</v>
      </c>
      <c r="B17" s="56" t="s">
        <v>155</v>
      </c>
      <c r="C17" s="60" t="s">
        <v>317</v>
      </c>
      <c r="D17" s="60" t="s">
        <v>51</v>
      </c>
      <c r="E17" s="60">
        <v>20</v>
      </c>
      <c r="F17" s="60">
        <v>43</v>
      </c>
      <c r="G17" s="60">
        <v>44</v>
      </c>
      <c r="H17" s="60">
        <v>49</v>
      </c>
      <c r="I17" s="60">
        <v>156</v>
      </c>
    </row>
    <row r="18" spans="1:9" ht="15" x14ac:dyDescent="0.2">
      <c r="A18" s="57">
        <v>13</v>
      </c>
      <c r="B18" s="68" t="s">
        <v>137</v>
      </c>
      <c r="C18" s="57" t="s">
        <v>387</v>
      </c>
      <c r="D18" s="60" t="s">
        <v>25</v>
      </c>
      <c r="E18" s="60">
        <v>38</v>
      </c>
      <c r="F18" s="60">
        <v>49</v>
      </c>
      <c r="G18" s="60">
        <v>0</v>
      </c>
      <c r="H18" s="60">
        <v>45</v>
      </c>
      <c r="I18" s="60">
        <f>Tabela32[[#This Row],[PENHA]]+Tabela32[[#This Row],[GAROPABA]]+Tabela32[[#This Row],[JURERÊ]]</f>
        <v>132</v>
      </c>
    </row>
    <row r="19" spans="1:9" ht="15" x14ac:dyDescent="0.2">
      <c r="A19" s="60">
        <v>14</v>
      </c>
      <c r="B19" s="68" t="s">
        <v>144</v>
      </c>
      <c r="C19" s="57" t="s">
        <v>314</v>
      </c>
      <c r="D19" s="60" t="s">
        <v>51</v>
      </c>
      <c r="E19" s="60">
        <v>31</v>
      </c>
      <c r="F19" s="60">
        <v>0</v>
      </c>
      <c r="G19" s="60">
        <v>50</v>
      </c>
      <c r="H19" s="60">
        <v>50</v>
      </c>
      <c r="I19" s="60">
        <v>131</v>
      </c>
    </row>
    <row r="20" spans="1:9" ht="15" x14ac:dyDescent="0.2">
      <c r="A20" s="60">
        <v>15</v>
      </c>
      <c r="B20" s="68" t="s">
        <v>157</v>
      </c>
      <c r="C20" s="57" t="s">
        <v>302</v>
      </c>
      <c r="D20" s="60" t="s">
        <v>25</v>
      </c>
      <c r="E20" s="60">
        <v>18</v>
      </c>
      <c r="F20" s="60">
        <v>33</v>
      </c>
      <c r="G20" s="60">
        <v>35</v>
      </c>
      <c r="H20" s="60">
        <v>44</v>
      </c>
      <c r="I20" s="60">
        <v>131</v>
      </c>
    </row>
    <row r="21" spans="1:9" ht="15" x14ac:dyDescent="0.2">
      <c r="A21" s="60">
        <v>16</v>
      </c>
      <c r="B21" s="56" t="s">
        <v>134</v>
      </c>
      <c r="C21" s="60" t="s">
        <v>317</v>
      </c>
      <c r="D21" s="60" t="s">
        <v>25</v>
      </c>
      <c r="E21" s="60">
        <v>41</v>
      </c>
      <c r="F21" s="60">
        <v>42</v>
      </c>
      <c r="G21" s="60">
        <v>47</v>
      </c>
      <c r="H21" s="60">
        <v>0</v>
      </c>
      <c r="I21" s="60">
        <v>130</v>
      </c>
    </row>
    <row r="22" spans="1:9" ht="15" x14ac:dyDescent="0.2">
      <c r="A22" s="60">
        <v>17</v>
      </c>
      <c r="B22" s="56" t="s">
        <v>142</v>
      </c>
      <c r="C22" s="60" t="s">
        <v>337</v>
      </c>
      <c r="D22" s="60" t="s">
        <v>365</v>
      </c>
      <c r="E22" s="60">
        <v>33</v>
      </c>
      <c r="F22" s="60">
        <v>45</v>
      </c>
      <c r="G22" s="60">
        <v>0</v>
      </c>
      <c r="H22" s="60">
        <v>47</v>
      </c>
      <c r="I22" s="60">
        <v>125</v>
      </c>
    </row>
    <row r="23" spans="1:9" ht="15" x14ac:dyDescent="0.2">
      <c r="A23" s="60">
        <v>18</v>
      </c>
      <c r="B23" s="56" t="s">
        <v>167</v>
      </c>
      <c r="C23" s="60" t="s">
        <v>305</v>
      </c>
      <c r="D23" s="60" t="s">
        <v>25</v>
      </c>
      <c r="E23" s="60">
        <v>8</v>
      </c>
      <c r="F23" s="60">
        <v>31</v>
      </c>
      <c r="G23" s="60">
        <v>41</v>
      </c>
      <c r="H23" s="60">
        <v>43</v>
      </c>
      <c r="I23" s="60">
        <v>124</v>
      </c>
    </row>
    <row r="24" spans="1:9" ht="15" x14ac:dyDescent="0.2">
      <c r="A24" s="57">
        <v>19</v>
      </c>
      <c r="B24" s="68" t="s">
        <v>357</v>
      </c>
      <c r="C24" s="57" t="s">
        <v>303</v>
      </c>
      <c r="D24" s="60" t="s">
        <v>9</v>
      </c>
      <c r="E24" s="60">
        <v>0</v>
      </c>
      <c r="F24" s="60">
        <v>54</v>
      </c>
      <c r="G24" s="60">
        <v>0</v>
      </c>
      <c r="H24" s="60">
        <v>69</v>
      </c>
      <c r="I24" s="60">
        <v>123</v>
      </c>
    </row>
    <row r="25" spans="1:9" ht="15" x14ac:dyDescent="0.2">
      <c r="A25" s="60">
        <v>20</v>
      </c>
      <c r="B25" s="56" t="s">
        <v>174</v>
      </c>
      <c r="C25" s="60" t="s">
        <v>311</v>
      </c>
      <c r="D25" s="60" t="s">
        <v>9</v>
      </c>
      <c r="E25" s="60">
        <v>2</v>
      </c>
      <c r="F25" s="60">
        <v>24</v>
      </c>
      <c r="G25" s="60">
        <v>48</v>
      </c>
      <c r="H25" s="60">
        <v>48</v>
      </c>
      <c r="I25" s="60">
        <v>122</v>
      </c>
    </row>
    <row r="26" spans="1:9" ht="15" x14ac:dyDescent="0.2">
      <c r="A26" s="57" t="s">
        <v>384</v>
      </c>
      <c r="B26" s="68" t="s">
        <v>129</v>
      </c>
      <c r="C26" s="57" t="s">
        <v>306</v>
      </c>
      <c r="D26" s="60" t="s">
        <v>7</v>
      </c>
      <c r="E26" s="60">
        <v>47</v>
      </c>
      <c r="F26" s="60">
        <v>69</v>
      </c>
      <c r="G26" s="60">
        <v>0</v>
      </c>
      <c r="H26" s="60">
        <v>0</v>
      </c>
      <c r="I26" s="60">
        <v>116</v>
      </c>
    </row>
    <row r="27" spans="1:9" ht="15" x14ac:dyDescent="0.2">
      <c r="A27" s="60">
        <v>21</v>
      </c>
      <c r="B27" s="56" t="s">
        <v>139</v>
      </c>
      <c r="C27" s="60" t="s">
        <v>297</v>
      </c>
      <c r="D27" s="60" t="s">
        <v>123</v>
      </c>
      <c r="E27" s="60">
        <v>36</v>
      </c>
      <c r="F27" s="60">
        <v>35</v>
      </c>
      <c r="G27" s="60">
        <v>0</v>
      </c>
      <c r="H27" s="60">
        <v>42</v>
      </c>
      <c r="I27" s="60">
        <v>114</v>
      </c>
    </row>
    <row r="28" spans="1:9" ht="15" x14ac:dyDescent="0.2">
      <c r="A28" s="60" t="s">
        <v>384</v>
      </c>
      <c r="B28" s="56" t="s">
        <v>126</v>
      </c>
      <c r="C28" s="60" t="s">
        <v>303</v>
      </c>
      <c r="D28" s="60" t="s">
        <v>51</v>
      </c>
      <c r="E28" s="60">
        <v>50</v>
      </c>
      <c r="F28" s="60">
        <v>0</v>
      </c>
      <c r="G28" s="60">
        <v>64</v>
      </c>
      <c r="H28" s="60">
        <v>0</v>
      </c>
      <c r="I28" s="60">
        <v>114</v>
      </c>
    </row>
    <row r="29" spans="1:9" ht="15" x14ac:dyDescent="0.2">
      <c r="A29" s="60">
        <v>22</v>
      </c>
      <c r="B29" s="56" t="s">
        <v>171</v>
      </c>
      <c r="C29" s="60" t="s">
        <v>338</v>
      </c>
      <c r="D29" s="60" t="s">
        <v>172</v>
      </c>
      <c r="E29" s="60">
        <v>4</v>
      </c>
      <c r="F29" s="60">
        <v>28</v>
      </c>
      <c r="G29" s="60">
        <v>40</v>
      </c>
      <c r="H29" s="60">
        <v>40</v>
      </c>
      <c r="I29" s="60">
        <v>113</v>
      </c>
    </row>
    <row r="30" spans="1:9" ht="15" x14ac:dyDescent="0.2">
      <c r="A30" s="57" t="s">
        <v>384</v>
      </c>
      <c r="B30" s="68" t="s">
        <v>18</v>
      </c>
      <c r="C30" s="60" t="s">
        <v>303</v>
      </c>
      <c r="D30" s="60" t="s">
        <v>9</v>
      </c>
      <c r="E30" s="60">
        <v>0</v>
      </c>
      <c r="F30" s="60">
        <v>0</v>
      </c>
      <c r="G30" s="60">
        <v>49</v>
      </c>
      <c r="H30" s="60">
        <v>52</v>
      </c>
      <c r="I30" s="60">
        <v>101</v>
      </c>
    </row>
    <row r="31" spans="1:9" ht="15" x14ac:dyDescent="0.2">
      <c r="A31" s="57" t="s">
        <v>384</v>
      </c>
      <c r="B31" s="68" t="s">
        <v>366</v>
      </c>
      <c r="C31" s="60" t="s">
        <v>303</v>
      </c>
      <c r="D31" s="60" t="s">
        <v>365</v>
      </c>
      <c r="E31" s="60">
        <v>0</v>
      </c>
      <c r="F31" s="60">
        <v>48</v>
      </c>
      <c r="G31" s="60">
        <v>52</v>
      </c>
      <c r="H31" s="60">
        <v>0</v>
      </c>
      <c r="I31" s="60">
        <v>100</v>
      </c>
    </row>
    <row r="32" spans="1:9" ht="15" x14ac:dyDescent="0.2">
      <c r="A32" s="60" t="s">
        <v>384</v>
      </c>
      <c r="B32" s="56" t="s">
        <v>114</v>
      </c>
      <c r="C32" s="60" t="s">
        <v>122</v>
      </c>
      <c r="D32" s="60" t="s">
        <v>51</v>
      </c>
      <c r="E32" s="60">
        <v>100</v>
      </c>
      <c r="F32" s="60">
        <v>0</v>
      </c>
      <c r="G32" s="60">
        <v>0</v>
      </c>
      <c r="H32" s="60">
        <v>0</v>
      </c>
      <c r="I32" s="60">
        <v>100</v>
      </c>
    </row>
    <row r="33" spans="1:9" ht="15" x14ac:dyDescent="0.2">
      <c r="A33" s="57" t="s">
        <v>384</v>
      </c>
      <c r="B33" s="68" t="s">
        <v>133</v>
      </c>
      <c r="C33" s="60" t="s">
        <v>323</v>
      </c>
      <c r="D33" s="60" t="s">
        <v>75</v>
      </c>
      <c r="E33" s="60">
        <v>42</v>
      </c>
      <c r="F33" s="60">
        <v>0</v>
      </c>
      <c r="G33" s="60">
        <v>54</v>
      </c>
      <c r="H33" s="60">
        <v>0</v>
      </c>
      <c r="I33" s="60">
        <v>96</v>
      </c>
    </row>
    <row r="34" spans="1:9" ht="15" x14ac:dyDescent="0.2">
      <c r="A34" s="60">
        <v>23</v>
      </c>
      <c r="B34" s="56" t="s">
        <v>164</v>
      </c>
      <c r="C34" s="60" t="s">
        <v>327</v>
      </c>
      <c r="D34" s="60" t="s">
        <v>75</v>
      </c>
      <c r="E34" s="60">
        <v>11</v>
      </c>
      <c r="F34" s="60">
        <v>10</v>
      </c>
      <c r="G34" s="60">
        <v>33</v>
      </c>
      <c r="H34" s="60">
        <v>39</v>
      </c>
      <c r="I34" s="60">
        <v>94</v>
      </c>
    </row>
    <row r="35" spans="1:9" ht="15" x14ac:dyDescent="0.2">
      <c r="A35" s="60">
        <v>24</v>
      </c>
      <c r="B35" s="56" t="s">
        <v>162</v>
      </c>
      <c r="C35" s="60" t="s">
        <v>303</v>
      </c>
      <c r="D35" s="60" t="s">
        <v>99</v>
      </c>
      <c r="E35" s="60">
        <v>13</v>
      </c>
      <c r="F35" s="60">
        <v>39</v>
      </c>
      <c r="G35" s="60">
        <v>0</v>
      </c>
      <c r="H35" s="60">
        <v>38</v>
      </c>
      <c r="I35" s="60">
        <v>91</v>
      </c>
    </row>
    <row r="36" spans="1:9" ht="15" x14ac:dyDescent="0.2">
      <c r="A36" s="60">
        <v>25</v>
      </c>
      <c r="B36" s="56" t="s">
        <v>209</v>
      </c>
      <c r="C36" s="60" t="s">
        <v>312</v>
      </c>
      <c r="D36" s="60" t="s">
        <v>88</v>
      </c>
      <c r="E36" s="60">
        <v>1</v>
      </c>
      <c r="F36" s="60">
        <v>15</v>
      </c>
      <c r="G36" s="60">
        <v>36</v>
      </c>
      <c r="H36" s="60">
        <v>36</v>
      </c>
      <c r="I36" s="60">
        <v>89</v>
      </c>
    </row>
    <row r="37" spans="1:9" ht="15" x14ac:dyDescent="0.2">
      <c r="A37" s="60">
        <v>26</v>
      </c>
      <c r="B37" s="56" t="s">
        <v>217</v>
      </c>
      <c r="C37" s="60" t="s">
        <v>337</v>
      </c>
      <c r="D37" s="60" t="s">
        <v>365</v>
      </c>
      <c r="E37" s="60">
        <v>1</v>
      </c>
      <c r="F37" s="60">
        <v>26</v>
      </c>
      <c r="G37" s="60">
        <v>34</v>
      </c>
      <c r="H37" s="60">
        <v>27</v>
      </c>
      <c r="I37" s="60">
        <v>89</v>
      </c>
    </row>
    <row r="38" spans="1:9" ht="15" x14ac:dyDescent="0.2">
      <c r="A38" s="60">
        <v>27</v>
      </c>
      <c r="B38" s="56" t="s">
        <v>186</v>
      </c>
      <c r="C38" s="60" t="s">
        <v>312</v>
      </c>
      <c r="D38" s="60" t="s">
        <v>9</v>
      </c>
      <c r="E38" s="60">
        <v>1</v>
      </c>
      <c r="F38" s="60">
        <v>16</v>
      </c>
      <c r="G38" s="60">
        <v>37</v>
      </c>
      <c r="H38" s="60">
        <v>32</v>
      </c>
      <c r="I38" s="60">
        <v>87</v>
      </c>
    </row>
    <row r="39" spans="1:9" ht="15" x14ac:dyDescent="0.2">
      <c r="A39" s="60">
        <v>28</v>
      </c>
      <c r="B39" s="56" t="s">
        <v>214</v>
      </c>
      <c r="C39" s="60" t="s">
        <v>311</v>
      </c>
      <c r="D39" s="60" t="s">
        <v>99</v>
      </c>
      <c r="E39" s="60">
        <v>1</v>
      </c>
      <c r="F39" s="60">
        <v>22</v>
      </c>
      <c r="G39" s="60">
        <v>25</v>
      </c>
      <c r="H39" s="60">
        <v>34</v>
      </c>
      <c r="I39" s="60">
        <v>83</v>
      </c>
    </row>
    <row r="40" spans="1:9" ht="15" x14ac:dyDescent="0.2">
      <c r="A40" s="60">
        <v>29</v>
      </c>
      <c r="B40" s="56" t="s">
        <v>163</v>
      </c>
      <c r="C40" s="60" t="s">
        <v>311</v>
      </c>
      <c r="D40" s="60" t="s">
        <v>25</v>
      </c>
      <c r="E40" s="60">
        <v>12</v>
      </c>
      <c r="F40" s="60">
        <v>30</v>
      </c>
      <c r="G40" s="60">
        <v>39</v>
      </c>
      <c r="H40" s="60">
        <v>0</v>
      </c>
      <c r="I40" s="60">
        <v>81</v>
      </c>
    </row>
    <row r="41" spans="1:9" ht="15" x14ac:dyDescent="0.2">
      <c r="A41" s="60" t="s">
        <v>384</v>
      </c>
      <c r="B41" s="56" t="s">
        <v>136</v>
      </c>
      <c r="C41" s="60" t="s">
        <v>337</v>
      </c>
      <c r="D41" s="60" t="s">
        <v>365</v>
      </c>
      <c r="E41" s="60">
        <v>39</v>
      </c>
      <c r="F41" s="60">
        <v>40</v>
      </c>
      <c r="G41" s="60">
        <v>0</v>
      </c>
      <c r="H41" s="60">
        <v>0</v>
      </c>
      <c r="I41" s="60">
        <v>79</v>
      </c>
    </row>
    <row r="42" spans="1:9" ht="15" x14ac:dyDescent="0.2">
      <c r="A42" s="60">
        <v>30</v>
      </c>
      <c r="B42" s="56" t="s">
        <v>213</v>
      </c>
      <c r="C42" s="60" t="s">
        <v>327</v>
      </c>
      <c r="D42" s="60" t="s">
        <v>99</v>
      </c>
      <c r="E42" s="60">
        <v>1</v>
      </c>
      <c r="F42" s="60">
        <v>7</v>
      </c>
      <c r="G42" s="60">
        <v>32</v>
      </c>
      <c r="H42" s="60">
        <v>37</v>
      </c>
      <c r="I42" s="60">
        <v>78</v>
      </c>
    </row>
    <row r="43" spans="1:9" ht="15" x14ac:dyDescent="0.2">
      <c r="A43" s="60">
        <v>31</v>
      </c>
      <c r="B43" s="56" t="s">
        <v>201</v>
      </c>
      <c r="C43" s="60" t="s">
        <v>306</v>
      </c>
      <c r="D43" s="60" t="s">
        <v>51</v>
      </c>
      <c r="E43" s="60">
        <v>1</v>
      </c>
      <c r="F43" s="60">
        <v>37</v>
      </c>
      <c r="G43" s="60">
        <v>0</v>
      </c>
      <c r="H43" s="60">
        <v>33</v>
      </c>
      <c r="I43" s="60">
        <v>72</v>
      </c>
    </row>
    <row r="44" spans="1:9" ht="15" x14ac:dyDescent="0.2">
      <c r="A44" s="60" t="s">
        <v>384</v>
      </c>
      <c r="B44" s="56" t="s">
        <v>23</v>
      </c>
      <c r="C44" s="60" t="s">
        <v>337</v>
      </c>
      <c r="D44" s="60" t="s">
        <v>9</v>
      </c>
      <c r="E44" s="60">
        <v>0</v>
      </c>
      <c r="F44" s="60">
        <v>41</v>
      </c>
      <c r="G44" s="60">
        <v>0</v>
      </c>
      <c r="H44" s="60">
        <v>30</v>
      </c>
      <c r="I44" s="60">
        <v>72</v>
      </c>
    </row>
    <row r="45" spans="1:9" ht="15" x14ac:dyDescent="0.2">
      <c r="A45" s="60" t="s">
        <v>384</v>
      </c>
      <c r="B45" s="56" t="s">
        <v>37</v>
      </c>
      <c r="C45" s="60" t="s">
        <v>298</v>
      </c>
      <c r="D45" s="60" t="s">
        <v>25</v>
      </c>
      <c r="E45" s="60">
        <v>0</v>
      </c>
      <c r="F45" s="60">
        <v>0</v>
      </c>
      <c r="G45" s="60">
        <v>69</v>
      </c>
      <c r="H45" s="60">
        <v>0</v>
      </c>
      <c r="I45" s="60">
        <v>69</v>
      </c>
    </row>
    <row r="46" spans="1:9" ht="15" x14ac:dyDescent="0.2">
      <c r="A46" s="57">
        <v>32</v>
      </c>
      <c r="B46" s="68" t="s">
        <v>194</v>
      </c>
      <c r="C46" s="57" t="s">
        <v>323</v>
      </c>
      <c r="D46" s="60" t="s">
        <v>51</v>
      </c>
      <c r="E46" s="60">
        <v>1</v>
      </c>
      <c r="F46" s="60">
        <v>0</v>
      </c>
      <c r="G46" s="60">
        <v>24</v>
      </c>
      <c r="H46" s="60">
        <v>41</v>
      </c>
      <c r="I46" s="60">
        <v>67</v>
      </c>
    </row>
    <row r="47" spans="1:9" ht="15" x14ac:dyDescent="0.2">
      <c r="A47" s="60" t="s">
        <v>384</v>
      </c>
      <c r="B47" s="56" t="s">
        <v>150</v>
      </c>
      <c r="C47" s="60" t="s">
        <v>317</v>
      </c>
      <c r="D47" s="60" t="s">
        <v>25</v>
      </c>
      <c r="E47" s="60">
        <v>25</v>
      </c>
      <c r="F47" s="60">
        <v>0</v>
      </c>
      <c r="G47" s="60">
        <v>42</v>
      </c>
      <c r="H47" s="60">
        <v>0</v>
      </c>
      <c r="I47" s="60">
        <v>67</v>
      </c>
    </row>
    <row r="48" spans="1:9" ht="15" x14ac:dyDescent="0.2">
      <c r="A48" s="60" t="s">
        <v>384</v>
      </c>
      <c r="B48" s="56" t="s">
        <v>145</v>
      </c>
      <c r="C48" s="60" t="s">
        <v>302</v>
      </c>
      <c r="D48" s="60" t="s">
        <v>51</v>
      </c>
      <c r="E48" s="60">
        <v>30</v>
      </c>
      <c r="F48" s="60">
        <v>36</v>
      </c>
      <c r="G48" s="60">
        <v>0</v>
      </c>
      <c r="H48" s="60">
        <v>0</v>
      </c>
      <c r="I48" s="60">
        <v>66</v>
      </c>
    </row>
    <row r="49" spans="1:9" ht="15" x14ac:dyDescent="0.2">
      <c r="A49" s="60">
        <v>33</v>
      </c>
      <c r="B49" s="56" t="s">
        <v>192</v>
      </c>
      <c r="C49" s="60" t="s">
        <v>301</v>
      </c>
      <c r="D49" s="60" t="s">
        <v>25</v>
      </c>
      <c r="E49" s="60">
        <v>1</v>
      </c>
      <c r="F49" s="60">
        <v>23</v>
      </c>
      <c r="G49" s="60">
        <v>0</v>
      </c>
      <c r="H49" s="60">
        <v>35</v>
      </c>
      <c r="I49" s="60">
        <v>60</v>
      </c>
    </row>
    <row r="50" spans="1:9" ht="15" x14ac:dyDescent="0.2">
      <c r="A50" s="60">
        <v>34</v>
      </c>
      <c r="B50" s="56" t="s">
        <v>208</v>
      </c>
      <c r="C50" s="60" t="s">
        <v>303</v>
      </c>
      <c r="D50" s="60" t="s">
        <v>88</v>
      </c>
      <c r="E50" s="60">
        <v>1</v>
      </c>
      <c r="F50" s="60">
        <v>25</v>
      </c>
      <c r="G50" s="60">
        <v>0</v>
      </c>
      <c r="H50" s="60">
        <v>31</v>
      </c>
      <c r="I50" s="60">
        <v>58</v>
      </c>
    </row>
    <row r="51" spans="1:9" ht="15" x14ac:dyDescent="0.2">
      <c r="A51" s="60" t="s">
        <v>384</v>
      </c>
      <c r="B51" s="56" t="s">
        <v>121</v>
      </c>
      <c r="C51" s="60" t="s">
        <v>122</v>
      </c>
      <c r="D51" s="60" t="s">
        <v>123</v>
      </c>
      <c r="E51" s="60">
        <v>57</v>
      </c>
      <c r="F51" s="60">
        <v>0</v>
      </c>
      <c r="G51" s="60">
        <v>0</v>
      </c>
      <c r="H51" s="60">
        <v>0</v>
      </c>
      <c r="I51" s="60">
        <v>57</v>
      </c>
    </row>
    <row r="52" spans="1:9" ht="15" x14ac:dyDescent="0.2">
      <c r="A52" s="60" t="s">
        <v>384</v>
      </c>
      <c r="B52" s="56" t="s">
        <v>124</v>
      </c>
      <c r="C52" s="60" t="s">
        <v>316</v>
      </c>
      <c r="D52" s="60" t="s">
        <v>25</v>
      </c>
      <c r="E52" s="60">
        <v>54</v>
      </c>
      <c r="F52" s="60">
        <v>0</v>
      </c>
      <c r="G52" s="60">
        <v>0</v>
      </c>
      <c r="H52" s="60">
        <v>0</v>
      </c>
      <c r="I52" s="60">
        <v>54</v>
      </c>
    </row>
    <row r="53" spans="1:9" ht="15" x14ac:dyDescent="0.2">
      <c r="A53" s="60" t="s">
        <v>384</v>
      </c>
      <c r="B53" s="56" t="s">
        <v>154</v>
      </c>
      <c r="C53" s="60" t="s">
        <v>303</v>
      </c>
      <c r="D53" s="60" t="s">
        <v>88</v>
      </c>
      <c r="E53" s="60">
        <v>21</v>
      </c>
      <c r="F53" s="60">
        <v>32</v>
      </c>
      <c r="G53" s="60">
        <v>0</v>
      </c>
      <c r="H53" s="60">
        <v>0</v>
      </c>
      <c r="I53" s="60">
        <v>53</v>
      </c>
    </row>
    <row r="54" spans="1:9" ht="22.5" customHeight="1" x14ac:dyDescent="0.2">
      <c r="A54" s="60" t="s">
        <v>384</v>
      </c>
      <c r="B54" s="56" t="s">
        <v>151</v>
      </c>
      <c r="C54" s="60" t="s">
        <v>306</v>
      </c>
      <c r="D54" s="60" t="s">
        <v>88</v>
      </c>
      <c r="E54" s="60">
        <v>24</v>
      </c>
      <c r="F54" s="60">
        <v>29</v>
      </c>
      <c r="G54" s="60">
        <v>0</v>
      </c>
      <c r="H54" s="60">
        <v>0</v>
      </c>
      <c r="I54" s="60">
        <v>53</v>
      </c>
    </row>
    <row r="55" spans="1:9" ht="15" x14ac:dyDescent="0.2">
      <c r="A55" s="60" t="s">
        <v>384</v>
      </c>
      <c r="B55" s="56" t="s">
        <v>125</v>
      </c>
      <c r="C55" s="60" t="s">
        <v>296</v>
      </c>
      <c r="D55" s="60" t="s">
        <v>123</v>
      </c>
      <c r="E55" s="60">
        <v>52</v>
      </c>
      <c r="F55" s="60">
        <v>0</v>
      </c>
      <c r="G55" s="60">
        <v>0</v>
      </c>
      <c r="H55" s="60">
        <v>0</v>
      </c>
      <c r="I55" s="60">
        <v>52</v>
      </c>
    </row>
    <row r="56" spans="1:9" ht="15" x14ac:dyDescent="0.2">
      <c r="A56" s="60">
        <v>35</v>
      </c>
      <c r="B56" s="56" t="s">
        <v>184</v>
      </c>
      <c r="C56" s="60" t="s">
        <v>302</v>
      </c>
      <c r="D56" s="60" t="s">
        <v>7</v>
      </c>
      <c r="E56" s="60">
        <v>1</v>
      </c>
      <c r="F56" s="60">
        <v>1</v>
      </c>
      <c r="G56" s="60">
        <v>23</v>
      </c>
      <c r="H56" s="60">
        <v>23</v>
      </c>
      <c r="I56" s="60">
        <v>49</v>
      </c>
    </row>
    <row r="57" spans="1:9" ht="15" x14ac:dyDescent="0.2">
      <c r="A57" s="60" t="s">
        <v>384</v>
      </c>
      <c r="B57" s="56" t="s">
        <v>127</v>
      </c>
      <c r="C57" s="60" t="s">
        <v>322</v>
      </c>
      <c r="D57" s="60" t="s">
        <v>51</v>
      </c>
      <c r="E57" s="60">
        <v>49</v>
      </c>
      <c r="F57" s="60">
        <v>0</v>
      </c>
      <c r="G57" s="60">
        <v>0</v>
      </c>
      <c r="H57" s="60">
        <v>0</v>
      </c>
      <c r="I57" s="60">
        <v>49</v>
      </c>
    </row>
    <row r="58" spans="1:9" ht="15" x14ac:dyDescent="0.2">
      <c r="A58" s="60" t="s">
        <v>384</v>
      </c>
      <c r="B58" s="56" t="s">
        <v>92</v>
      </c>
      <c r="C58" s="60" t="s">
        <v>303</v>
      </c>
      <c r="D58" s="60" t="s">
        <v>88</v>
      </c>
      <c r="E58" s="60">
        <v>0</v>
      </c>
      <c r="F58" s="60">
        <v>20</v>
      </c>
      <c r="G58" s="60">
        <v>0</v>
      </c>
      <c r="H58" s="60">
        <v>26</v>
      </c>
      <c r="I58" s="60">
        <v>47</v>
      </c>
    </row>
    <row r="59" spans="1:9" ht="15" x14ac:dyDescent="0.2">
      <c r="A59" s="60" t="s">
        <v>384</v>
      </c>
      <c r="B59" s="56" t="s">
        <v>64</v>
      </c>
      <c r="C59" s="60" t="s">
        <v>317</v>
      </c>
      <c r="D59" s="60" t="s">
        <v>51</v>
      </c>
      <c r="E59" s="60">
        <v>0</v>
      </c>
      <c r="F59" s="60">
        <v>47</v>
      </c>
      <c r="G59" s="60">
        <v>0</v>
      </c>
      <c r="H59" s="60">
        <v>0</v>
      </c>
      <c r="I59" s="60">
        <v>47</v>
      </c>
    </row>
    <row r="60" spans="1:9" ht="15" x14ac:dyDescent="0.2">
      <c r="A60" s="60" t="s">
        <v>384</v>
      </c>
      <c r="B60" s="56" t="s">
        <v>130</v>
      </c>
      <c r="C60" s="60" t="s">
        <v>306</v>
      </c>
      <c r="D60" s="60" t="s">
        <v>9</v>
      </c>
      <c r="E60" s="60">
        <v>46</v>
      </c>
      <c r="F60" s="60">
        <v>0</v>
      </c>
      <c r="G60" s="60">
        <v>0</v>
      </c>
      <c r="H60" s="60">
        <v>0</v>
      </c>
      <c r="I60" s="60">
        <v>46</v>
      </c>
    </row>
    <row r="61" spans="1:9" ht="15" x14ac:dyDescent="0.2">
      <c r="A61" s="60">
        <v>36</v>
      </c>
      <c r="B61" s="56" t="s">
        <v>204</v>
      </c>
      <c r="C61" s="60" t="s">
        <v>323</v>
      </c>
      <c r="D61" s="60" t="s">
        <v>75</v>
      </c>
      <c r="E61" s="60">
        <v>1</v>
      </c>
      <c r="F61" s="60">
        <v>14</v>
      </c>
      <c r="G61" s="60">
        <v>29</v>
      </c>
      <c r="H61" s="60">
        <v>0</v>
      </c>
      <c r="I61" s="60">
        <v>44</v>
      </c>
    </row>
    <row r="62" spans="1:9" ht="15" x14ac:dyDescent="0.2">
      <c r="A62" s="57" t="s">
        <v>384</v>
      </c>
      <c r="B62" s="68" t="s">
        <v>132</v>
      </c>
      <c r="C62" s="60" t="s">
        <v>302</v>
      </c>
      <c r="D62" s="60" t="s">
        <v>7</v>
      </c>
      <c r="E62" s="60">
        <v>43</v>
      </c>
      <c r="F62" s="60">
        <v>0</v>
      </c>
      <c r="G62" s="60">
        <v>0</v>
      </c>
      <c r="H62" s="60">
        <v>0</v>
      </c>
      <c r="I62" s="60">
        <v>43</v>
      </c>
    </row>
    <row r="63" spans="1:9" ht="15" x14ac:dyDescent="0.2">
      <c r="A63" s="60" t="s">
        <v>384</v>
      </c>
      <c r="B63" s="56" t="s">
        <v>160</v>
      </c>
      <c r="C63" s="60" t="s">
        <v>306</v>
      </c>
      <c r="D63" s="60" t="s">
        <v>25</v>
      </c>
      <c r="E63" s="60">
        <v>15</v>
      </c>
      <c r="F63" s="60">
        <v>27</v>
      </c>
      <c r="G63" s="60">
        <v>0</v>
      </c>
      <c r="H63" s="60">
        <v>0</v>
      </c>
      <c r="I63" s="60">
        <v>42</v>
      </c>
    </row>
    <row r="64" spans="1:9" ht="15" x14ac:dyDescent="0.2">
      <c r="A64" s="60" t="s">
        <v>384</v>
      </c>
      <c r="B64" s="56" t="s">
        <v>135</v>
      </c>
      <c r="C64" s="60" t="s">
        <v>122</v>
      </c>
      <c r="D64" s="60" t="s">
        <v>9</v>
      </c>
      <c r="E64" s="60">
        <v>40</v>
      </c>
      <c r="F64" s="60">
        <v>0</v>
      </c>
      <c r="G64" s="60">
        <v>0</v>
      </c>
      <c r="H64" s="60">
        <v>0</v>
      </c>
      <c r="I64" s="60">
        <v>40</v>
      </c>
    </row>
    <row r="65" spans="1:9" ht="15" x14ac:dyDescent="0.2">
      <c r="A65" s="60" t="s">
        <v>384</v>
      </c>
      <c r="B65" s="56" t="s">
        <v>28</v>
      </c>
      <c r="C65" s="60" t="s">
        <v>305</v>
      </c>
      <c r="D65" s="60" t="s">
        <v>25</v>
      </c>
      <c r="E65" s="60">
        <v>0</v>
      </c>
      <c r="F65" s="60">
        <v>0</v>
      </c>
      <c r="G65" s="60">
        <v>38</v>
      </c>
      <c r="H65" s="60">
        <v>0</v>
      </c>
      <c r="I65" s="60">
        <v>38</v>
      </c>
    </row>
    <row r="66" spans="1:9" ht="15" x14ac:dyDescent="0.2">
      <c r="A66" s="60">
        <v>37</v>
      </c>
      <c r="B66" s="56" t="s">
        <v>207</v>
      </c>
      <c r="C66" s="60" t="s">
        <v>302</v>
      </c>
      <c r="D66" s="60" t="s">
        <v>88</v>
      </c>
      <c r="E66" s="60">
        <v>1</v>
      </c>
      <c r="F66" s="60">
        <v>9</v>
      </c>
      <c r="G66" s="60">
        <v>28</v>
      </c>
      <c r="H66" s="60">
        <v>0</v>
      </c>
      <c r="I66" s="60">
        <v>38</v>
      </c>
    </row>
    <row r="67" spans="1:9" ht="15" x14ac:dyDescent="0.2">
      <c r="A67" s="60" t="s">
        <v>384</v>
      </c>
      <c r="B67" s="56" t="s">
        <v>55</v>
      </c>
      <c r="C67" s="60" t="s">
        <v>302</v>
      </c>
      <c r="D67" s="60" t="s">
        <v>51</v>
      </c>
      <c r="E67" s="60">
        <v>0</v>
      </c>
      <c r="F67" s="60">
        <v>38</v>
      </c>
      <c r="G67" s="60">
        <v>0</v>
      </c>
      <c r="H67" s="60">
        <v>0</v>
      </c>
      <c r="I67" s="60">
        <v>38</v>
      </c>
    </row>
    <row r="68" spans="1:9" ht="15" x14ac:dyDescent="0.2">
      <c r="A68" s="60" t="s">
        <v>384</v>
      </c>
      <c r="B68" s="56" t="s">
        <v>138</v>
      </c>
      <c r="C68" s="60" t="s">
        <v>302</v>
      </c>
      <c r="D68" s="60" t="s">
        <v>9</v>
      </c>
      <c r="E68" s="60">
        <v>37</v>
      </c>
      <c r="F68" s="60">
        <v>0</v>
      </c>
      <c r="G68" s="60">
        <v>0</v>
      </c>
      <c r="H68" s="60">
        <v>0</v>
      </c>
      <c r="I68" s="60">
        <v>37</v>
      </c>
    </row>
    <row r="69" spans="1:9" ht="15" x14ac:dyDescent="0.2">
      <c r="A69" s="60" t="s">
        <v>384</v>
      </c>
      <c r="B69" s="56" t="s">
        <v>140</v>
      </c>
      <c r="C69" s="60" t="s">
        <v>327</v>
      </c>
      <c r="D69" s="60" t="s">
        <v>75</v>
      </c>
      <c r="E69" s="60">
        <v>35</v>
      </c>
      <c r="F69" s="60">
        <v>0</v>
      </c>
      <c r="G69" s="60">
        <v>0</v>
      </c>
      <c r="H69" s="60">
        <v>0</v>
      </c>
      <c r="I69" s="60">
        <v>35</v>
      </c>
    </row>
    <row r="70" spans="1:9" ht="15" x14ac:dyDescent="0.2">
      <c r="A70" s="60" t="s">
        <v>384</v>
      </c>
      <c r="B70" s="56" t="s">
        <v>26</v>
      </c>
      <c r="C70" s="60" t="s">
        <v>337</v>
      </c>
      <c r="D70" s="60" t="s">
        <v>25</v>
      </c>
      <c r="E70" s="60">
        <v>0</v>
      </c>
      <c r="F70" s="60">
        <v>34</v>
      </c>
      <c r="G70" s="60">
        <v>0</v>
      </c>
      <c r="H70" s="60">
        <v>0</v>
      </c>
      <c r="I70" s="60">
        <v>34</v>
      </c>
    </row>
    <row r="71" spans="1:9" ht="15" x14ac:dyDescent="0.2">
      <c r="A71" s="60" t="s">
        <v>384</v>
      </c>
      <c r="B71" s="56" t="s">
        <v>141</v>
      </c>
      <c r="C71" s="60" t="s">
        <v>303</v>
      </c>
      <c r="D71" s="60" t="s">
        <v>7</v>
      </c>
      <c r="E71" s="60">
        <v>34</v>
      </c>
      <c r="F71" s="60">
        <v>0</v>
      </c>
      <c r="G71" s="60">
        <v>0</v>
      </c>
      <c r="H71" s="60">
        <v>0</v>
      </c>
      <c r="I71" s="60">
        <v>34</v>
      </c>
    </row>
    <row r="72" spans="1:9" ht="15" x14ac:dyDescent="0.2">
      <c r="A72" s="84">
        <v>38</v>
      </c>
      <c r="B72" s="62" t="s">
        <v>197</v>
      </c>
      <c r="C72" s="60" t="s">
        <v>303</v>
      </c>
      <c r="D72" s="59" t="s">
        <v>51</v>
      </c>
      <c r="E72" s="60">
        <v>1</v>
      </c>
      <c r="F72" s="60">
        <v>1</v>
      </c>
      <c r="G72" s="60">
        <v>30</v>
      </c>
      <c r="H72" s="60">
        <v>0</v>
      </c>
      <c r="I72" s="60">
        <v>32</v>
      </c>
    </row>
    <row r="73" spans="1:9" ht="15" x14ac:dyDescent="0.2">
      <c r="A73" s="60" t="s">
        <v>384</v>
      </c>
      <c r="B73" s="56" t="s">
        <v>169</v>
      </c>
      <c r="C73" s="60" t="s">
        <v>305</v>
      </c>
      <c r="D73" s="60" t="s">
        <v>75</v>
      </c>
      <c r="E73" s="60">
        <v>6</v>
      </c>
      <c r="F73" s="60">
        <v>0</v>
      </c>
      <c r="G73" s="60">
        <v>26</v>
      </c>
      <c r="H73" s="60">
        <v>0</v>
      </c>
      <c r="I73" s="60">
        <v>32</v>
      </c>
    </row>
    <row r="74" spans="1:9" ht="15" x14ac:dyDescent="0.2">
      <c r="A74" s="60">
        <v>39</v>
      </c>
      <c r="B74" s="56" t="s">
        <v>218</v>
      </c>
      <c r="C74" s="60" t="s">
        <v>303</v>
      </c>
      <c r="D74" s="60" t="s">
        <v>88</v>
      </c>
      <c r="E74" s="60">
        <v>1</v>
      </c>
      <c r="F74" s="60">
        <v>4</v>
      </c>
      <c r="G74" s="60">
        <v>0</v>
      </c>
      <c r="H74" s="60">
        <v>25</v>
      </c>
      <c r="I74" s="60">
        <v>31</v>
      </c>
    </row>
    <row r="75" spans="1:9" ht="15" x14ac:dyDescent="0.2">
      <c r="A75" s="60" t="s">
        <v>384</v>
      </c>
      <c r="B75" s="56" t="s">
        <v>94</v>
      </c>
      <c r="C75" s="60" t="s">
        <v>305</v>
      </c>
      <c r="D75" s="60" t="s">
        <v>88</v>
      </c>
      <c r="E75" s="60">
        <v>0</v>
      </c>
      <c r="F75" s="60">
        <v>0</v>
      </c>
      <c r="G75" s="60">
        <v>31</v>
      </c>
      <c r="H75" s="60">
        <v>0</v>
      </c>
      <c r="I75" s="60">
        <v>31</v>
      </c>
    </row>
    <row r="76" spans="1:9" ht="15" x14ac:dyDescent="0.2">
      <c r="A76" s="57" t="s">
        <v>384</v>
      </c>
      <c r="B76" s="68" t="s">
        <v>48</v>
      </c>
      <c r="C76" s="60" t="s">
        <v>360</v>
      </c>
      <c r="D76" s="60" t="s">
        <v>25</v>
      </c>
      <c r="E76" s="60">
        <v>0</v>
      </c>
      <c r="F76" s="60">
        <v>0</v>
      </c>
      <c r="G76" s="60">
        <v>0</v>
      </c>
      <c r="H76" s="60">
        <v>29</v>
      </c>
      <c r="I76" s="60">
        <v>30</v>
      </c>
    </row>
    <row r="77" spans="1:9" ht="15" x14ac:dyDescent="0.2">
      <c r="A77" s="60" t="s">
        <v>384</v>
      </c>
      <c r="B77" s="56" t="s">
        <v>380</v>
      </c>
      <c r="C77" s="60" t="s">
        <v>305</v>
      </c>
      <c r="D77" s="60" t="s">
        <v>88</v>
      </c>
      <c r="E77" s="60">
        <v>0</v>
      </c>
      <c r="F77" s="60">
        <v>0</v>
      </c>
      <c r="G77" s="60">
        <v>0</v>
      </c>
      <c r="H77" s="60">
        <v>28</v>
      </c>
      <c r="I77" s="60">
        <v>29</v>
      </c>
    </row>
    <row r="78" spans="1:9" ht="15" x14ac:dyDescent="0.2">
      <c r="A78" s="57" t="s">
        <v>384</v>
      </c>
      <c r="B78" s="58" t="s">
        <v>146</v>
      </c>
      <c r="C78" s="60" t="s">
        <v>290</v>
      </c>
      <c r="D78" s="60" t="s">
        <v>123</v>
      </c>
      <c r="E78" s="60">
        <v>29</v>
      </c>
      <c r="F78" s="60">
        <v>0</v>
      </c>
      <c r="G78" s="60">
        <v>0</v>
      </c>
      <c r="H78" s="60">
        <v>0</v>
      </c>
      <c r="I78" s="60">
        <v>29</v>
      </c>
    </row>
    <row r="79" spans="1:9" ht="15" x14ac:dyDescent="0.2">
      <c r="A79" s="60" t="s">
        <v>384</v>
      </c>
      <c r="B79" s="56" t="s">
        <v>159</v>
      </c>
      <c r="C79" s="60" t="s">
        <v>302</v>
      </c>
      <c r="D79" s="60" t="s">
        <v>25</v>
      </c>
      <c r="E79" s="60">
        <v>16</v>
      </c>
      <c r="F79" s="60">
        <v>12</v>
      </c>
      <c r="G79" s="60">
        <v>0</v>
      </c>
      <c r="H79" s="60">
        <v>0</v>
      </c>
      <c r="I79" s="60">
        <v>28</v>
      </c>
    </row>
    <row r="80" spans="1:9" ht="15" x14ac:dyDescent="0.2">
      <c r="A80" s="60" t="s">
        <v>384</v>
      </c>
      <c r="B80" s="56" t="s">
        <v>147</v>
      </c>
      <c r="C80" s="60" t="s">
        <v>302</v>
      </c>
      <c r="D80" s="60" t="s">
        <v>88</v>
      </c>
      <c r="E80" s="60">
        <v>28</v>
      </c>
      <c r="F80" s="60">
        <v>0</v>
      </c>
      <c r="G80" s="60">
        <v>0</v>
      </c>
      <c r="H80" s="60">
        <v>0</v>
      </c>
      <c r="I80" s="60">
        <v>28</v>
      </c>
    </row>
    <row r="81" spans="1:9" ht="15" x14ac:dyDescent="0.2">
      <c r="A81" s="60" t="s">
        <v>384</v>
      </c>
      <c r="B81" s="56" t="s">
        <v>81</v>
      </c>
      <c r="C81" s="60" t="s">
        <v>302</v>
      </c>
      <c r="D81" s="60" t="s">
        <v>75</v>
      </c>
      <c r="E81" s="60">
        <v>0</v>
      </c>
      <c r="F81" s="60">
        <v>0</v>
      </c>
      <c r="G81" s="60">
        <v>27</v>
      </c>
      <c r="H81" s="60">
        <v>0</v>
      </c>
      <c r="I81" s="60">
        <v>27</v>
      </c>
    </row>
    <row r="82" spans="1:9" ht="15" x14ac:dyDescent="0.2">
      <c r="A82" s="60" t="s">
        <v>384</v>
      </c>
      <c r="B82" s="56" t="s">
        <v>148</v>
      </c>
      <c r="C82" s="60" t="s">
        <v>296</v>
      </c>
      <c r="D82" s="60" t="s">
        <v>9</v>
      </c>
      <c r="E82" s="60">
        <v>27</v>
      </c>
      <c r="F82" s="60">
        <v>0</v>
      </c>
      <c r="G82" s="60">
        <v>0</v>
      </c>
      <c r="H82" s="60">
        <v>0</v>
      </c>
      <c r="I82" s="60">
        <v>27</v>
      </c>
    </row>
    <row r="83" spans="1:9" ht="15" x14ac:dyDescent="0.2">
      <c r="A83" s="60" t="s">
        <v>384</v>
      </c>
      <c r="B83" s="56" t="s">
        <v>149</v>
      </c>
      <c r="C83" s="60" t="s">
        <v>302</v>
      </c>
      <c r="D83" s="60" t="s">
        <v>51</v>
      </c>
      <c r="E83" s="60">
        <v>26</v>
      </c>
      <c r="F83" s="60">
        <v>0</v>
      </c>
      <c r="G83" s="60">
        <v>0</v>
      </c>
      <c r="H83" s="60">
        <v>0</v>
      </c>
      <c r="I83" s="60">
        <v>26</v>
      </c>
    </row>
    <row r="84" spans="1:9" ht="15" x14ac:dyDescent="0.2">
      <c r="A84" s="60" t="s">
        <v>384</v>
      </c>
      <c r="B84" s="56" t="s">
        <v>112</v>
      </c>
      <c r="C84" s="60" t="s">
        <v>333</v>
      </c>
      <c r="D84" s="60" t="s">
        <v>110</v>
      </c>
      <c r="E84" s="60">
        <v>0</v>
      </c>
      <c r="F84" s="60">
        <v>0</v>
      </c>
      <c r="G84" s="60">
        <v>0</v>
      </c>
      <c r="H84" s="60">
        <v>24</v>
      </c>
      <c r="I84" s="60">
        <v>25</v>
      </c>
    </row>
    <row r="85" spans="1:9" ht="15" x14ac:dyDescent="0.2">
      <c r="A85" s="60" t="s">
        <v>384</v>
      </c>
      <c r="B85" s="56" t="s">
        <v>152</v>
      </c>
      <c r="C85" s="60" t="s">
        <v>312</v>
      </c>
      <c r="D85" s="60" t="s">
        <v>88</v>
      </c>
      <c r="E85" s="60">
        <v>23</v>
      </c>
      <c r="F85" s="60">
        <v>0</v>
      </c>
      <c r="G85" s="60">
        <v>0</v>
      </c>
      <c r="H85" s="60">
        <v>0</v>
      </c>
      <c r="I85" s="60">
        <v>23</v>
      </c>
    </row>
    <row r="86" spans="1:9" ht="15" x14ac:dyDescent="0.2">
      <c r="A86" s="60" t="s">
        <v>384</v>
      </c>
      <c r="B86" s="56" t="s">
        <v>84</v>
      </c>
      <c r="C86" s="60" t="s">
        <v>302</v>
      </c>
      <c r="D86" s="60" t="s">
        <v>75</v>
      </c>
      <c r="E86" s="60">
        <v>0</v>
      </c>
      <c r="F86" s="60">
        <v>21</v>
      </c>
      <c r="G86" s="60">
        <v>0</v>
      </c>
      <c r="H86" s="60">
        <v>0</v>
      </c>
      <c r="I86" s="60">
        <v>21</v>
      </c>
    </row>
    <row r="87" spans="1:9" ht="15" x14ac:dyDescent="0.2">
      <c r="A87" s="60" t="s">
        <v>384</v>
      </c>
      <c r="B87" s="56" t="s">
        <v>189</v>
      </c>
      <c r="C87" s="60" t="s">
        <v>314</v>
      </c>
      <c r="D87" s="60" t="s">
        <v>25</v>
      </c>
      <c r="E87" s="60">
        <v>1</v>
      </c>
      <c r="F87" s="60">
        <v>19</v>
      </c>
      <c r="G87" s="60">
        <v>0</v>
      </c>
      <c r="H87" s="60">
        <v>0</v>
      </c>
      <c r="I87" s="60">
        <v>20</v>
      </c>
    </row>
    <row r="88" spans="1:9" ht="15" x14ac:dyDescent="0.2">
      <c r="A88" s="60" t="s">
        <v>384</v>
      </c>
      <c r="B88" s="56" t="s">
        <v>195</v>
      </c>
      <c r="C88" s="60" t="s">
        <v>306</v>
      </c>
      <c r="D88" s="60" t="s">
        <v>51</v>
      </c>
      <c r="E88" s="60">
        <v>1</v>
      </c>
      <c r="F88" s="60">
        <v>18</v>
      </c>
      <c r="G88" s="60">
        <v>0</v>
      </c>
      <c r="H88" s="60">
        <v>0</v>
      </c>
      <c r="I88" s="60">
        <v>19</v>
      </c>
    </row>
    <row r="89" spans="1:9" ht="15" x14ac:dyDescent="0.2">
      <c r="A89" s="57" t="s">
        <v>384</v>
      </c>
      <c r="B89" s="68" t="s">
        <v>156</v>
      </c>
      <c r="C89" s="57" t="s">
        <v>302</v>
      </c>
      <c r="D89" s="60" t="s">
        <v>51</v>
      </c>
      <c r="E89" s="60">
        <v>19</v>
      </c>
      <c r="F89" s="60">
        <v>0</v>
      </c>
      <c r="G89" s="60">
        <v>0</v>
      </c>
      <c r="H89" s="60">
        <v>0</v>
      </c>
      <c r="I89" s="60">
        <v>19</v>
      </c>
    </row>
    <row r="90" spans="1:9" ht="15" x14ac:dyDescent="0.2">
      <c r="A90" s="60" t="s">
        <v>384</v>
      </c>
      <c r="B90" s="56" t="s">
        <v>199</v>
      </c>
      <c r="C90" s="60" t="s">
        <v>306</v>
      </c>
      <c r="D90" s="60" t="s">
        <v>51</v>
      </c>
      <c r="E90" s="60">
        <v>1</v>
      </c>
      <c r="F90" s="60">
        <v>17</v>
      </c>
      <c r="G90" s="60">
        <v>0</v>
      </c>
      <c r="H90" s="60">
        <v>0</v>
      </c>
      <c r="I90" s="60">
        <v>18</v>
      </c>
    </row>
    <row r="91" spans="1:9" ht="15" x14ac:dyDescent="0.2">
      <c r="A91" s="60" t="s">
        <v>384</v>
      </c>
      <c r="B91" s="56" t="s">
        <v>158</v>
      </c>
      <c r="C91" s="60" t="s">
        <v>302</v>
      </c>
      <c r="D91" s="60" t="s">
        <v>51</v>
      </c>
      <c r="E91" s="60">
        <v>17</v>
      </c>
      <c r="F91" s="60">
        <v>0</v>
      </c>
      <c r="G91" s="60">
        <v>0</v>
      </c>
      <c r="H91" s="60">
        <v>0</v>
      </c>
      <c r="I91" s="60">
        <v>17</v>
      </c>
    </row>
    <row r="92" spans="1:9" ht="15" x14ac:dyDescent="0.2">
      <c r="A92" s="60" t="s">
        <v>384</v>
      </c>
      <c r="B92" s="56" t="s">
        <v>161</v>
      </c>
      <c r="C92" s="60" t="s">
        <v>298</v>
      </c>
      <c r="D92" s="60" t="s">
        <v>123</v>
      </c>
      <c r="E92" s="60">
        <v>14</v>
      </c>
      <c r="F92" s="60">
        <v>0</v>
      </c>
      <c r="G92" s="60">
        <v>0</v>
      </c>
      <c r="H92" s="60">
        <v>0</v>
      </c>
      <c r="I92" s="60">
        <v>14</v>
      </c>
    </row>
    <row r="93" spans="1:9" ht="15" x14ac:dyDescent="0.2">
      <c r="A93" s="60" t="s">
        <v>384</v>
      </c>
      <c r="B93" s="56" t="s">
        <v>113</v>
      </c>
      <c r="C93" s="60" t="s">
        <v>303</v>
      </c>
      <c r="D93" s="60" t="s">
        <v>365</v>
      </c>
      <c r="E93" s="60">
        <v>0</v>
      </c>
      <c r="F93" s="60">
        <v>13</v>
      </c>
      <c r="G93" s="60">
        <v>0</v>
      </c>
      <c r="H93" s="60">
        <v>0</v>
      </c>
      <c r="I93" s="60">
        <v>13</v>
      </c>
    </row>
    <row r="94" spans="1:9" ht="15" x14ac:dyDescent="0.2">
      <c r="A94" s="60" t="s">
        <v>384</v>
      </c>
      <c r="B94" s="56" t="s">
        <v>196</v>
      </c>
      <c r="C94" s="60" t="s">
        <v>312</v>
      </c>
      <c r="D94" s="60" t="s">
        <v>51</v>
      </c>
      <c r="E94" s="60">
        <v>1</v>
      </c>
      <c r="F94" s="60">
        <v>11</v>
      </c>
      <c r="G94" s="60">
        <v>0</v>
      </c>
      <c r="H94" s="60">
        <v>0</v>
      </c>
      <c r="I94" s="60">
        <v>12</v>
      </c>
    </row>
    <row r="95" spans="1:9" ht="15" x14ac:dyDescent="0.2">
      <c r="A95" s="60" t="s">
        <v>384</v>
      </c>
      <c r="B95" s="56" t="s">
        <v>165</v>
      </c>
      <c r="C95" s="60" t="s">
        <v>306</v>
      </c>
      <c r="D95" s="60" t="s">
        <v>75</v>
      </c>
      <c r="E95" s="60">
        <v>10</v>
      </c>
      <c r="F95" s="60">
        <v>0</v>
      </c>
      <c r="G95" s="60">
        <v>0</v>
      </c>
      <c r="H95" s="60">
        <v>0</v>
      </c>
      <c r="I95" s="60">
        <v>10</v>
      </c>
    </row>
    <row r="96" spans="1:9" ht="15" x14ac:dyDescent="0.2">
      <c r="A96" s="57" t="s">
        <v>384</v>
      </c>
      <c r="B96" s="68" t="s">
        <v>166</v>
      </c>
      <c r="C96" s="60" t="s">
        <v>333</v>
      </c>
      <c r="D96" s="60" t="s">
        <v>103</v>
      </c>
      <c r="E96" s="60">
        <v>9</v>
      </c>
      <c r="F96" s="60">
        <v>0</v>
      </c>
      <c r="G96" s="60">
        <v>0</v>
      </c>
      <c r="H96" s="60">
        <v>0</v>
      </c>
      <c r="I96" s="60">
        <v>9</v>
      </c>
    </row>
    <row r="97" spans="1:9" ht="15" x14ac:dyDescent="0.2">
      <c r="A97" s="57" t="s">
        <v>384</v>
      </c>
      <c r="B97" s="68" t="s">
        <v>358</v>
      </c>
      <c r="C97" s="60" t="s">
        <v>337</v>
      </c>
      <c r="D97" s="60" t="s">
        <v>25</v>
      </c>
      <c r="E97" s="60">
        <v>0</v>
      </c>
      <c r="F97" s="60">
        <v>8</v>
      </c>
      <c r="G97" s="60">
        <v>0</v>
      </c>
      <c r="H97" s="60">
        <v>0</v>
      </c>
      <c r="I97" s="60">
        <v>8</v>
      </c>
    </row>
    <row r="98" spans="1:9" ht="15" x14ac:dyDescent="0.2">
      <c r="A98" s="57" t="s">
        <v>384</v>
      </c>
      <c r="B98" s="68" t="s">
        <v>168</v>
      </c>
      <c r="C98" s="60" t="s">
        <v>293</v>
      </c>
      <c r="D98" s="60" t="s">
        <v>5</v>
      </c>
      <c r="E98" s="60">
        <v>7</v>
      </c>
      <c r="F98" s="60">
        <v>0</v>
      </c>
      <c r="G98" s="60">
        <v>0</v>
      </c>
      <c r="H98" s="60">
        <v>0</v>
      </c>
      <c r="I98" s="60">
        <v>7</v>
      </c>
    </row>
    <row r="99" spans="1:9" ht="15" x14ac:dyDescent="0.2">
      <c r="A99" s="60" t="s">
        <v>384</v>
      </c>
      <c r="B99" s="56" t="s">
        <v>70</v>
      </c>
      <c r="C99" s="60" t="s">
        <v>302</v>
      </c>
      <c r="D99" s="60" t="s">
        <v>51</v>
      </c>
      <c r="E99" s="60">
        <v>0</v>
      </c>
      <c r="F99" s="60">
        <v>6</v>
      </c>
      <c r="G99" s="60">
        <v>0</v>
      </c>
      <c r="H99" s="60">
        <v>0</v>
      </c>
      <c r="I99" s="60">
        <v>6</v>
      </c>
    </row>
    <row r="100" spans="1:9" ht="15" x14ac:dyDescent="0.2">
      <c r="A100" s="60" t="s">
        <v>384</v>
      </c>
      <c r="B100" s="56" t="s">
        <v>210</v>
      </c>
      <c r="C100" s="60" t="s">
        <v>317</v>
      </c>
      <c r="D100" s="60" t="s">
        <v>88</v>
      </c>
      <c r="E100" s="60">
        <v>1</v>
      </c>
      <c r="F100" s="60">
        <v>5</v>
      </c>
      <c r="G100" s="60">
        <v>0</v>
      </c>
      <c r="H100" s="60">
        <v>0</v>
      </c>
      <c r="I100" s="60">
        <v>6</v>
      </c>
    </row>
    <row r="101" spans="1:9" ht="18" customHeight="1" x14ac:dyDescent="0.2">
      <c r="A101" s="60" t="s">
        <v>384</v>
      </c>
      <c r="B101" s="56" t="s">
        <v>170</v>
      </c>
      <c r="C101" s="60" t="s">
        <v>333</v>
      </c>
      <c r="D101" s="60" t="s">
        <v>365</v>
      </c>
      <c r="E101" s="60">
        <v>5</v>
      </c>
      <c r="F101" s="60">
        <v>0</v>
      </c>
      <c r="G101" s="60">
        <v>0</v>
      </c>
      <c r="H101" s="60">
        <v>0</v>
      </c>
      <c r="I101" s="60">
        <v>5</v>
      </c>
    </row>
    <row r="102" spans="1:9" ht="15" x14ac:dyDescent="0.2">
      <c r="A102" s="60" t="s">
        <v>384</v>
      </c>
      <c r="B102" s="56" t="s">
        <v>182</v>
      </c>
      <c r="C102" s="60" t="s">
        <v>290</v>
      </c>
      <c r="D102" s="60" t="s">
        <v>123</v>
      </c>
      <c r="E102" s="60">
        <v>1</v>
      </c>
      <c r="F102" s="60">
        <v>3</v>
      </c>
      <c r="G102" s="60">
        <v>0</v>
      </c>
      <c r="H102" s="60">
        <v>0</v>
      </c>
      <c r="I102" s="60">
        <v>4</v>
      </c>
    </row>
    <row r="103" spans="1:9" ht="15" x14ac:dyDescent="0.2">
      <c r="A103" s="60" t="s">
        <v>384</v>
      </c>
      <c r="B103" s="56" t="s">
        <v>173</v>
      </c>
      <c r="C103" s="60" t="s">
        <v>312</v>
      </c>
      <c r="D103" s="60" t="s">
        <v>75</v>
      </c>
      <c r="E103" s="60">
        <v>3</v>
      </c>
      <c r="F103" s="60">
        <v>0</v>
      </c>
      <c r="G103" s="60">
        <v>0</v>
      </c>
      <c r="H103" s="60">
        <v>0</v>
      </c>
      <c r="I103" s="60">
        <v>3</v>
      </c>
    </row>
    <row r="104" spans="1:9" ht="15" x14ac:dyDescent="0.2">
      <c r="A104" s="60" t="s">
        <v>384</v>
      </c>
      <c r="B104" s="56" t="s">
        <v>108</v>
      </c>
      <c r="C104" s="60" t="s">
        <v>298</v>
      </c>
      <c r="D104" s="60" t="s">
        <v>103</v>
      </c>
      <c r="E104" s="60">
        <v>0</v>
      </c>
      <c r="F104" s="60">
        <v>2</v>
      </c>
      <c r="G104" s="60">
        <v>0</v>
      </c>
      <c r="H104" s="60">
        <v>0</v>
      </c>
      <c r="I104" s="60">
        <v>2</v>
      </c>
    </row>
    <row r="105" spans="1:9" ht="15" x14ac:dyDescent="0.2">
      <c r="A105" s="60" t="s">
        <v>384</v>
      </c>
      <c r="B105" s="56" t="s">
        <v>216</v>
      </c>
      <c r="C105" s="60" t="s">
        <v>302</v>
      </c>
      <c r="D105" s="60" t="s">
        <v>110</v>
      </c>
      <c r="E105" s="60">
        <v>1</v>
      </c>
      <c r="F105" s="60">
        <v>1</v>
      </c>
      <c r="G105" s="60">
        <v>0</v>
      </c>
      <c r="H105" s="60">
        <v>0</v>
      </c>
      <c r="I105" s="60">
        <v>2</v>
      </c>
    </row>
    <row r="106" spans="1:9" ht="15" x14ac:dyDescent="0.2">
      <c r="A106" s="60" t="s">
        <v>384</v>
      </c>
      <c r="B106" s="56" t="s">
        <v>69</v>
      </c>
      <c r="C106" s="60" t="s">
        <v>360</v>
      </c>
      <c r="D106" s="60" t="s">
        <v>51</v>
      </c>
      <c r="E106" s="60">
        <v>0</v>
      </c>
      <c r="F106" s="60">
        <v>1</v>
      </c>
      <c r="G106" s="60">
        <v>0</v>
      </c>
      <c r="H106" s="60">
        <v>0</v>
      </c>
      <c r="I106" s="60">
        <v>1</v>
      </c>
    </row>
    <row r="107" spans="1:9" ht="15" x14ac:dyDescent="0.2">
      <c r="A107" s="60" t="s">
        <v>384</v>
      </c>
      <c r="B107" s="56" t="s">
        <v>91</v>
      </c>
      <c r="C107" s="60" t="s">
        <v>305</v>
      </c>
      <c r="D107" s="60" t="s">
        <v>88</v>
      </c>
      <c r="E107" s="60">
        <v>0</v>
      </c>
      <c r="F107" s="60">
        <v>1</v>
      </c>
      <c r="G107" s="60">
        <v>0</v>
      </c>
      <c r="H107" s="60">
        <v>0</v>
      </c>
      <c r="I107" s="60">
        <v>1</v>
      </c>
    </row>
    <row r="108" spans="1:9" ht="15" x14ac:dyDescent="0.2">
      <c r="A108" s="60" t="s">
        <v>384</v>
      </c>
      <c r="B108" s="56" t="s">
        <v>93</v>
      </c>
      <c r="C108" s="60" t="s">
        <v>305</v>
      </c>
      <c r="D108" s="60" t="s">
        <v>88</v>
      </c>
      <c r="E108" s="60">
        <v>0</v>
      </c>
      <c r="F108" s="60">
        <v>1</v>
      </c>
      <c r="G108" s="60">
        <v>0</v>
      </c>
      <c r="H108" s="60">
        <v>0</v>
      </c>
      <c r="I108" s="60">
        <v>1</v>
      </c>
    </row>
    <row r="109" spans="1:9" ht="15" x14ac:dyDescent="0.2">
      <c r="A109" s="60" t="s">
        <v>384</v>
      </c>
      <c r="B109" s="56" t="s">
        <v>175</v>
      </c>
      <c r="C109" s="60" t="s">
        <v>290</v>
      </c>
      <c r="D109" s="60" t="s">
        <v>5</v>
      </c>
      <c r="E109" s="60">
        <v>1</v>
      </c>
      <c r="F109" s="60">
        <v>0</v>
      </c>
      <c r="G109" s="60">
        <v>0</v>
      </c>
      <c r="H109" s="60">
        <v>0</v>
      </c>
      <c r="I109" s="60">
        <v>1</v>
      </c>
    </row>
    <row r="110" spans="1:9" ht="15" x14ac:dyDescent="0.2">
      <c r="A110" s="60" t="s">
        <v>384</v>
      </c>
      <c r="B110" s="56" t="s">
        <v>176</v>
      </c>
      <c r="C110" s="60" t="s">
        <v>290</v>
      </c>
      <c r="D110" s="60" t="s">
        <v>5</v>
      </c>
      <c r="E110" s="60">
        <v>1</v>
      </c>
      <c r="F110" s="60">
        <v>0</v>
      </c>
      <c r="G110" s="60">
        <v>0</v>
      </c>
      <c r="H110" s="60">
        <v>0</v>
      </c>
      <c r="I110" s="60">
        <v>1</v>
      </c>
    </row>
    <row r="111" spans="1:9" ht="15" x14ac:dyDescent="0.2">
      <c r="A111" s="60" t="s">
        <v>384</v>
      </c>
      <c r="B111" s="56" t="s">
        <v>177</v>
      </c>
      <c r="C111" s="60" t="s">
        <v>290</v>
      </c>
      <c r="D111" s="60" t="s">
        <v>5</v>
      </c>
      <c r="E111" s="60">
        <v>1</v>
      </c>
      <c r="F111" s="60">
        <v>0</v>
      </c>
      <c r="G111" s="60">
        <v>0</v>
      </c>
      <c r="H111" s="60">
        <v>0</v>
      </c>
      <c r="I111" s="60">
        <v>1</v>
      </c>
    </row>
    <row r="112" spans="1:9" ht="15" x14ac:dyDescent="0.2">
      <c r="A112" s="60" t="s">
        <v>384</v>
      </c>
      <c r="B112" s="56" t="s">
        <v>178</v>
      </c>
      <c r="C112" s="60" t="s">
        <v>290</v>
      </c>
      <c r="D112" s="60" t="s">
        <v>5</v>
      </c>
      <c r="E112" s="60">
        <v>1</v>
      </c>
      <c r="F112" s="60">
        <v>0</v>
      </c>
      <c r="G112" s="60">
        <v>0</v>
      </c>
      <c r="H112" s="60">
        <v>0</v>
      </c>
      <c r="I112" s="60">
        <v>1</v>
      </c>
    </row>
    <row r="113" spans="1:9" ht="15" x14ac:dyDescent="0.2">
      <c r="A113" s="60" t="s">
        <v>384</v>
      </c>
      <c r="B113" s="56" t="s">
        <v>179</v>
      </c>
      <c r="C113" s="60" t="s">
        <v>290</v>
      </c>
      <c r="D113" s="60" t="s">
        <v>5</v>
      </c>
      <c r="E113" s="60">
        <v>1</v>
      </c>
      <c r="F113" s="60">
        <v>0</v>
      </c>
      <c r="G113" s="60">
        <v>0</v>
      </c>
      <c r="H113" s="60">
        <v>0</v>
      </c>
      <c r="I113" s="60">
        <v>1</v>
      </c>
    </row>
    <row r="114" spans="1:9" ht="15" x14ac:dyDescent="0.2">
      <c r="A114" s="60" t="s">
        <v>384</v>
      </c>
      <c r="B114" s="56" t="s">
        <v>180</v>
      </c>
      <c r="C114" s="60" t="s">
        <v>299</v>
      </c>
      <c r="D114" s="60" t="s">
        <v>123</v>
      </c>
      <c r="E114" s="60">
        <v>1</v>
      </c>
      <c r="F114" s="60">
        <v>0</v>
      </c>
      <c r="G114" s="60">
        <v>0</v>
      </c>
      <c r="H114" s="60">
        <v>0</v>
      </c>
      <c r="I114" s="60">
        <v>1</v>
      </c>
    </row>
    <row r="115" spans="1:9" ht="15" x14ac:dyDescent="0.2">
      <c r="A115" s="60" t="s">
        <v>384</v>
      </c>
      <c r="B115" s="56" t="s">
        <v>181</v>
      </c>
      <c r="C115" s="60" t="s">
        <v>299</v>
      </c>
      <c r="D115" s="60" t="s">
        <v>123</v>
      </c>
      <c r="E115" s="60">
        <v>1</v>
      </c>
      <c r="F115" s="60">
        <v>0</v>
      </c>
      <c r="G115" s="60">
        <v>0</v>
      </c>
      <c r="H115" s="60">
        <v>0</v>
      </c>
      <c r="I115" s="60">
        <v>1</v>
      </c>
    </row>
    <row r="116" spans="1:9" ht="15" x14ac:dyDescent="0.2">
      <c r="A116" s="60" t="s">
        <v>384</v>
      </c>
      <c r="B116" s="56" t="s">
        <v>183</v>
      </c>
      <c r="C116" s="60" t="s">
        <v>290</v>
      </c>
      <c r="D116" s="60" t="s">
        <v>123</v>
      </c>
      <c r="E116" s="60">
        <v>1</v>
      </c>
      <c r="F116" s="60">
        <v>0</v>
      </c>
      <c r="G116" s="60">
        <v>0</v>
      </c>
      <c r="H116" s="60">
        <v>0</v>
      </c>
      <c r="I116" s="60">
        <v>1</v>
      </c>
    </row>
    <row r="117" spans="1:9" ht="15" x14ac:dyDescent="0.2">
      <c r="A117" s="60" t="s">
        <v>384</v>
      </c>
      <c r="B117" s="56" t="s">
        <v>185</v>
      </c>
      <c r="C117" s="60" t="s">
        <v>302</v>
      </c>
      <c r="D117" s="60" t="s">
        <v>9</v>
      </c>
      <c r="E117" s="60">
        <v>1</v>
      </c>
      <c r="F117" s="60">
        <v>0</v>
      </c>
      <c r="G117" s="60">
        <v>0</v>
      </c>
      <c r="H117" s="60">
        <v>0</v>
      </c>
      <c r="I117" s="60">
        <v>1</v>
      </c>
    </row>
    <row r="118" spans="1:9" ht="15" x14ac:dyDescent="0.2">
      <c r="A118" s="60" t="s">
        <v>384</v>
      </c>
      <c r="B118" s="56" t="s">
        <v>188</v>
      </c>
      <c r="C118" s="60" t="s">
        <v>302</v>
      </c>
      <c r="D118" s="60" t="s">
        <v>25</v>
      </c>
      <c r="E118" s="60">
        <v>1</v>
      </c>
      <c r="F118" s="60">
        <v>0</v>
      </c>
      <c r="G118" s="60">
        <v>0</v>
      </c>
      <c r="H118" s="60">
        <v>0</v>
      </c>
      <c r="I118" s="60">
        <v>1</v>
      </c>
    </row>
    <row r="119" spans="1:9" ht="15" x14ac:dyDescent="0.2">
      <c r="A119" s="60" t="s">
        <v>384</v>
      </c>
      <c r="B119" s="56" t="s">
        <v>190</v>
      </c>
      <c r="C119" s="60" t="s">
        <v>302</v>
      </c>
      <c r="D119" s="60" t="s">
        <v>25</v>
      </c>
      <c r="E119" s="60">
        <v>1</v>
      </c>
      <c r="F119" s="60">
        <v>0</v>
      </c>
      <c r="G119" s="60">
        <v>0</v>
      </c>
      <c r="H119" s="60">
        <v>0</v>
      </c>
      <c r="I119" s="60">
        <v>1</v>
      </c>
    </row>
    <row r="120" spans="1:9" ht="15" x14ac:dyDescent="0.2">
      <c r="A120" s="60" t="s">
        <v>384</v>
      </c>
      <c r="B120" s="56" t="s">
        <v>191</v>
      </c>
      <c r="C120" s="60" t="s">
        <v>306</v>
      </c>
      <c r="D120" s="60" t="s">
        <v>25</v>
      </c>
      <c r="E120" s="60">
        <v>1</v>
      </c>
      <c r="F120" s="60">
        <v>0</v>
      </c>
      <c r="G120" s="60">
        <v>0</v>
      </c>
      <c r="H120" s="60">
        <v>0</v>
      </c>
      <c r="I120" s="60">
        <v>1</v>
      </c>
    </row>
    <row r="121" spans="1:9" ht="15" x14ac:dyDescent="0.2">
      <c r="A121" s="60" t="s">
        <v>384</v>
      </c>
      <c r="B121" s="56" t="s">
        <v>193</v>
      </c>
      <c r="C121" s="60" t="s">
        <v>319</v>
      </c>
      <c r="D121" s="60" t="s">
        <v>51</v>
      </c>
      <c r="E121" s="60">
        <v>1</v>
      </c>
      <c r="F121" s="60">
        <v>0</v>
      </c>
      <c r="G121" s="60">
        <v>0</v>
      </c>
      <c r="H121" s="60">
        <v>0</v>
      </c>
      <c r="I121" s="60">
        <v>1</v>
      </c>
    </row>
    <row r="122" spans="1:9" ht="15" x14ac:dyDescent="0.2">
      <c r="A122" s="60" t="s">
        <v>384</v>
      </c>
      <c r="B122" s="56" t="s">
        <v>200</v>
      </c>
      <c r="C122" s="60" t="s">
        <v>302</v>
      </c>
      <c r="D122" s="60" t="s">
        <v>51</v>
      </c>
      <c r="E122" s="60">
        <v>1</v>
      </c>
      <c r="F122" s="60">
        <v>0</v>
      </c>
      <c r="G122" s="60">
        <v>0</v>
      </c>
      <c r="H122" s="60">
        <v>0</v>
      </c>
      <c r="I122" s="60">
        <v>1</v>
      </c>
    </row>
    <row r="123" spans="1:9" ht="15" x14ac:dyDescent="0.2">
      <c r="A123" s="60" t="s">
        <v>384</v>
      </c>
      <c r="B123" s="68" t="s">
        <v>202</v>
      </c>
      <c r="C123" s="60" t="s">
        <v>302</v>
      </c>
      <c r="D123" s="60" t="s">
        <v>51</v>
      </c>
      <c r="E123" s="60">
        <v>1</v>
      </c>
      <c r="F123" s="60">
        <v>0</v>
      </c>
      <c r="G123" s="60">
        <v>0</v>
      </c>
      <c r="H123" s="60">
        <v>0</v>
      </c>
      <c r="I123" s="60">
        <v>1</v>
      </c>
    </row>
    <row r="124" spans="1:9" ht="15" x14ac:dyDescent="0.2">
      <c r="A124" s="60" t="s">
        <v>384</v>
      </c>
      <c r="B124" s="68" t="s">
        <v>203</v>
      </c>
      <c r="C124" s="60" t="s">
        <v>319</v>
      </c>
      <c r="D124" s="60" t="s">
        <v>75</v>
      </c>
      <c r="E124" s="60">
        <v>1</v>
      </c>
      <c r="F124" s="60">
        <v>0</v>
      </c>
      <c r="G124" s="60">
        <v>0</v>
      </c>
      <c r="H124" s="60">
        <v>0</v>
      </c>
      <c r="I124" s="60">
        <v>1</v>
      </c>
    </row>
    <row r="125" spans="1:9" ht="15" x14ac:dyDescent="0.2">
      <c r="A125" s="60" t="s">
        <v>384</v>
      </c>
      <c r="B125" s="56" t="s">
        <v>205</v>
      </c>
      <c r="C125" s="60" t="s">
        <v>319</v>
      </c>
      <c r="D125" s="60" t="s">
        <v>75</v>
      </c>
      <c r="E125" s="60">
        <v>1</v>
      </c>
      <c r="F125" s="60">
        <v>0</v>
      </c>
      <c r="G125" s="60">
        <v>0</v>
      </c>
      <c r="H125" s="60">
        <v>0</v>
      </c>
      <c r="I125" s="60">
        <v>1</v>
      </c>
    </row>
    <row r="126" spans="1:9" ht="15" x14ac:dyDescent="0.2">
      <c r="A126" s="60" t="s">
        <v>384</v>
      </c>
      <c r="B126" s="56" t="s">
        <v>211</v>
      </c>
      <c r="C126" s="60" t="s">
        <v>302</v>
      </c>
      <c r="D126" s="60" t="s">
        <v>88</v>
      </c>
      <c r="E126" s="60">
        <v>1</v>
      </c>
      <c r="F126" s="60">
        <v>0</v>
      </c>
      <c r="G126" s="60">
        <v>0</v>
      </c>
      <c r="H126" s="60">
        <v>0</v>
      </c>
      <c r="I126" s="60">
        <v>1</v>
      </c>
    </row>
    <row r="127" spans="1:9" ht="15" x14ac:dyDescent="0.2">
      <c r="A127" s="60" t="s">
        <v>384</v>
      </c>
      <c r="B127" s="56" t="s">
        <v>212</v>
      </c>
      <c r="C127" s="60" t="s">
        <v>302</v>
      </c>
      <c r="D127" s="60" t="s">
        <v>99</v>
      </c>
      <c r="E127" s="60">
        <v>1</v>
      </c>
      <c r="F127" s="60">
        <v>0</v>
      </c>
      <c r="G127" s="60">
        <v>0</v>
      </c>
      <c r="H127" s="60">
        <v>0</v>
      </c>
      <c r="I127" s="60">
        <v>1</v>
      </c>
    </row>
    <row r="128" spans="1:9" ht="15" x14ac:dyDescent="0.2">
      <c r="A128" s="60" t="s">
        <v>384</v>
      </c>
      <c r="B128" s="56" t="s">
        <v>215</v>
      </c>
      <c r="C128" s="60" t="s">
        <v>312</v>
      </c>
      <c r="D128" s="60" t="s">
        <v>103</v>
      </c>
      <c r="E128" s="60">
        <v>1</v>
      </c>
      <c r="F128" s="60">
        <v>0</v>
      </c>
      <c r="G128" s="60">
        <v>0</v>
      </c>
      <c r="H128" s="60">
        <v>0</v>
      </c>
      <c r="I128" s="60">
        <v>1</v>
      </c>
    </row>
    <row r="129" spans="1:9" ht="15" x14ac:dyDescent="0.2">
      <c r="A129" s="60" t="s">
        <v>384</v>
      </c>
      <c r="B129" s="56" t="s">
        <v>187</v>
      </c>
      <c r="C129" s="60" t="s">
        <v>302</v>
      </c>
      <c r="D129" s="60" t="s">
        <v>172</v>
      </c>
      <c r="E129" s="60">
        <v>1</v>
      </c>
      <c r="F129" s="60">
        <v>0</v>
      </c>
      <c r="G129" s="60">
        <v>0</v>
      </c>
      <c r="H129" s="60">
        <v>0</v>
      </c>
      <c r="I129" s="60">
        <v>1</v>
      </c>
    </row>
    <row r="130" spans="1:9" ht="15" x14ac:dyDescent="0.2">
      <c r="A130" s="60" t="s">
        <v>384</v>
      </c>
      <c r="B130" s="56" t="s">
        <v>206</v>
      </c>
      <c r="C130" s="60" t="s">
        <v>293</v>
      </c>
      <c r="D130" s="60" t="s">
        <v>172</v>
      </c>
      <c r="E130" s="60">
        <v>1</v>
      </c>
      <c r="F130" s="60">
        <v>0</v>
      </c>
      <c r="G130" s="60">
        <v>0</v>
      </c>
      <c r="H130" s="60">
        <v>0</v>
      </c>
      <c r="I130" s="60">
        <v>1</v>
      </c>
    </row>
    <row r="131" spans="1:9" ht="15" x14ac:dyDescent="0.2">
      <c r="A131" s="60" t="s">
        <v>385</v>
      </c>
      <c r="B131" s="56" t="s">
        <v>354</v>
      </c>
      <c r="C131" s="60" t="s">
        <v>293</v>
      </c>
      <c r="D131" s="60" t="s">
        <v>5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</row>
    <row r="132" spans="1:9" ht="15" x14ac:dyDescent="0.2">
      <c r="A132" s="60" t="s">
        <v>385</v>
      </c>
      <c r="B132" s="56" t="s">
        <v>4</v>
      </c>
      <c r="C132" s="60" t="s">
        <v>303</v>
      </c>
      <c r="D132" s="60" t="s">
        <v>5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</row>
    <row r="133" spans="1:9" ht="15" x14ac:dyDescent="0.2">
      <c r="A133" s="60" t="s">
        <v>385</v>
      </c>
      <c r="B133" s="56" t="s">
        <v>6</v>
      </c>
      <c r="C133" s="60" t="s">
        <v>305</v>
      </c>
      <c r="D133" s="60" t="s">
        <v>7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</row>
    <row r="134" spans="1:9" ht="15" x14ac:dyDescent="0.2">
      <c r="A134" s="60" t="s">
        <v>385</v>
      </c>
      <c r="B134" s="56" t="s">
        <v>8</v>
      </c>
      <c r="C134" s="60" t="s">
        <v>302</v>
      </c>
      <c r="D134" s="60" t="s">
        <v>9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</row>
    <row r="135" spans="1:9" ht="15" x14ac:dyDescent="0.2">
      <c r="A135" s="60" t="s">
        <v>385</v>
      </c>
      <c r="B135" s="56" t="s">
        <v>10</v>
      </c>
      <c r="C135" s="60" t="s">
        <v>302</v>
      </c>
      <c r="D135" s="60" t="s">
        <v>9</v>
      </c>
      <c r="E135" s="60">
        <v>0</v>
      </c>
      <c r="F135" s="60">
        <v>0</v>
      </c>
      <c r="G135" s="60">
        <v>0</v>
      </c>
      <c r="H135" s="60">
        <v>0</v>
      </c>
      <c r="I135" s="60">
        <v>0</v>
      </c>
    </row>
    <row r="136" spans="1:9" ht="15" x14ac:dyDescent="0.2">
      <c r="A136" s="60" t="s">
        <v>385</v>
      </c>
      <c r="B136" s="56" t="s">
        <v>12</v>
      </c>
      <c r="C136" s="60" t="s">
        <v>302</v>
      </c>
      <c r="D136" s="60" t="s">
        <v>9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</row>
    <row r="137" spans="1:9" ht="15" x14ac:dyDescent="0.2">
      <c r="A137" s="60" t="s">
        <v>385</v>
      </c>
      <c r="B137" s="56" t="s">
        <v>13</v>
      </c>
      <c r="C137" s="60" t="s">
        <v>303</v>
      </c>
      <c r="D137" s="60" t="s">
        <v>9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</row>
    <row r="138" spans="1:9" ht="15" x14ac:dyDescent="0.2">
      <c r="A138" s="60" t="s">
        <v>385</v>
      </c>
      <c r="B138" s="56" t="s">
        <v>14</v>
      </c>
      <c r="C138" s="60" t="s">
        <v>302</v>
      </c>
      <c r="D138" s="60" t="s">
        <v>9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</row>
    <row r="139" spans="1:9" ht="15" x14ac:dyDescent="0.2">
      <c r="A139" s="60" t="s">
        <v>385</v>
      </c>
      <c r="B139" s="56" t="s">
        <v>15</v>
      </c>
      <c r="C139" s="60" t="s">
        <v>298</v>
      </c>
      <c r="D139" s="60" t="s">
        <v>9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</row>
    <row r="140" spans="1:9" ht="15" x14ac:dyDescent="0.2">
      <c r="A140" s="60" t="s">
        <v>385</v>
      </c>
      <c r="B140" s="56" t="s">
        <v>16</v>
      </c>
      <c r="C140" s="60" t="s">
        <v>302</v>
      </c>
      <c r="D140" s="60" t="s">
        <v>9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</row>
    <row r="141" spans="1:9" ht="15" x14ac:dyDescent="0.2">
      <c r="A141" s="60" t="s">
        <v>385</v>
      </c>
      <c r="B141" s="56" t="s">
        <v>17</v>
      </c>
      <c r="C141" s="60" t="s">
        <v>302</v>
      </c>
      <c r="D141" s="60" t="s">
        <v>9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</row>
    <row r="142" spans="1:9" ht="15" x14ac:dyDescent="0.2">
      <c r="A142" s="60" t="s">
        <v>385</v>
      </c>
      <c r="B142" s="56" t="s">
        <v>19</v>
      </c>
      <c r="C142" s="60" t="s">
        <v>302</v>
      </c>
      <c r="D142" s="60" t="s">
        <v>9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</row>
    <row r="143" spans="1:9" ht="15" x14ac:dyDescent="0.2">
      <c r="A143" s="60" t="s">
        <v>385</v>
      </c>
      <c r="B143" s="56" t="s">
        <v>20</v>
      </c>
      <c r="C143" s="60" t="s">
        <v>302</v>
      </c>
      <c r="D143" s="60" t="s">
        <v>9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</row>
    <row r="144" spans="1:9" ht="15" x14ac:dyDescent="0.2">
      <c r="A144" s="60" t="s">
        <v>385</v>
      </c>
      <c r="B144" s="56" t="s">
        <v>21</v>
      </c>
      <c r="C144" s="60" t="s">
        <v>302</v>
      </c>
      <c r="D144" s="60" t="s">
        <v>9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</row>
    <row r="145" spans="1:9" ht="15" x14ac:dyDescent="0.2">
      <c r="A145" s="60" t="s">
        <v>385</v>
      </c>
      <c r="B145" s="56" t="s">
        <v>22</v>
      </c>
      <c r="C145" s="60" t="s">
        <v>302</v>
      </c>
      <c r="D145" s="60" t="s">
        <v>9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</row>
    <row r="146" spans="1:9" ht="15" x14ac:dyDescent="0.2">
      <c r="A146" s="60" t="s">
        <v>385</v>
      </c>
      <c r="B146" s="56" t="s">
        <v>24</v>
      </c>
      <c r="C146" s="60" t="s">
        <v>302</v>
      </c>
      <c r="D146" s="60" t="s">
        <v>25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</row>
    <row r="147" spans="1:9" ht="15" x14ac:dyDescent="0.2">
      <c r="A147" s="60" t="s">
        <v>385</v>
      </c>
      <c r="B147" s="56" t="s">
        <v>359</v>
      </c>
      <c r="C147" s="60" t="s">
        <v>303</v>
      </c>
      <c r="D147" s="60" t="s">
        <v>25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</row>
    <row r="148" spans="1:9" ht="15" x14ac:dyDescent="0.2">
      <c r="A148" s="60" t="s">
        <v>385</v>
      </c>
      <c r="B148" s="56" t="s">
        <v>27</v>
      </c>
      <c r="C148" s="60" t="s">
        <v>302</v>
      </c>
      <c r="D148" s="60" t="s">
        <v>25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</row>
    <row r="149" spans="1:9" ht="15" x14ac:dyDescent="0.2">
      <c r="A149" s="60" t="s">
        <v>385</v>
      </c>
      <c r="B149" s="56" t="s">
        <v>29</v>
      </c>
      <c r="C149" s="60" t="s">
        <v>360</v>
      </c>
      <c r="D149" s="60" t="s">
        <v>25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</row>
    <row r="150" spans="1:9" ht="15" x14ac:dyDescent="0.2">
      <c r="A150" s="60" t="s">
        <v>385</v>
      </c>
      <c r="B150" s="56" t="s">
        <v>30</v>
      </c>
      <c r="C150" s="60" t="s">
        <v>302</v>
      </c>
      <c r="D150" s="60" t="s">
        <v>25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</row>
    <row r="151" spans="1:9" ht="15" x14ac:dyDescent="0.2">
      <c r="A151" s="60" t="s">
        <v>385</v>
      </c>
      <c r="B151" s="56" t="s">
        <v>31</v>
      </c>
      <c r="C151" s="60" t="s">
        <v>303</v>
      </c>
      <c r="D151" s="60" t="s">
        <v>25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</row>
    <row r="152" spans="1:9" ht="15" x14ac:dyDescent="0.2">
      <c r="A152" s="60" t="s">
        <v>385</v>
      </c>
      <c r="B152" s="56" t="s">
        <v>32</v>
      </c>
      <c r="C152" s="60" t="s">
        <v>302</v>
      </c>
      <c r="D152" s="60" t="s">
        <v>25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</row>
    <row r="153" spans="1:9" ht="15" x14ac:dyDescent="0.2">
      <c r="A153" s="60" t="s">
        <v>385</v>
      </c>
      <c r="B153" s="56" t="s">
        <v>33</v>
      </c>
      <c r="C153" s="60" t="s">
        <v>302</v>
      </c>
      <c r="D153" s="60" t="s">
        <v>25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</row>
    <row r="154" spans="1:9" ht="15" x14ac:dyDescent="0.2">
      <c r="A154" s="60" t="s">
        <v>385</v>
      </c>
      <c r="B154" s="56" t="s">
        <v>34</v>
      </c>
      <c r="C154" s="60" t="s">
        <v>293</v>
      </c>
      <c r="D154" s="60" t="s">
        <v>25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</row>
    <row r="155" spans="1:9" ht="15" x14ac:dyDescent="0.2">
      <c r="A155" s="60" t="s">
        <v>385</v>
      </c>
      <c r="B155" s="56" t="s">
        <v>35</v>
      </c>
      <c r="C155" s="60" t="s">
        <v>303</v>
      </c>
      <c r="D155" s="60" t="s">
        <v>25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</row>
    <row r="156" spans="1:9" ht="15" x14ac:dyDescent="0.2">
      <c r="A156" s="60" t="s">
        <v>385</v>
      </c>
      <c r="B156" s="56" t="s">
        <v>36</v>
      </c>
      <c r="C156" s="60" t="s">
        <v>302</v>
      </c>
      <c r="D156" s="60" t="s">
        <v>25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</row>
    <row r="157" spans="1:9" ht="15" x14ac:dyDescent="0.2">
      <c r="A157" s="60" t="s">
        <v>385</v>
      </c>
      <c r="B157" s="56" t="s">
        <v>38</v>
      </c>
      <c r="C157" s="60" t="s">
        <v>302</v>
      </c>
      <c r="D157" s="60" t="s">
        <v>25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</row>
    <row r="158" spans="1:9" ht="15" x14ac:dyDescent="0.2">
      <c r="A158" s="60" t="s">
        <v>385</v>
      </c>
      <c r="B158" s="56" t="s">
        <v>39</v>
      </c>
      <c r="C158" s="60" t="s">
        <v>305</v>
      </c>
      <c r="D158" s="60" t="s">
        <v>25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</row>
    <row r="159" spans="1:9" ht="15" x14ac:dyDescent="0.2">
      <c r="A159" s="60" t="s">
        <v>385</v>
      </c>
      <c r="B159" s="56" t="s">
        <v>41</v>
      </c>
      <c r="C159" s="60" t="s">
        <v>303</v>
      </c>
      <c r="D159" s="60" t="s">
        <v>25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</row>
    <row r="160" spans="1:9" ht="15" x14ac:dyDescent="0.2">
      <c r="A160" s="60" t="s">
        <v>385</v>
      </c>
      <c r="B160" s="56" t="s">
        <v>42</v>
      </c>
      <c r="C160" s="60" t="s">
        <v>337</v>
      </c>
      <c r="D160" s="60" t="s">
        <v>25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</row>
    <row r="161" spans="1:9" ht="15" x14ac:dyDescent="0.2">
      <c r="A161" s="60" t="s">
        <v>385</v>
      </c>
      <c r="B161" s="56" t="s">
        <v>43</v>
      </c>
      <c r="C161" s="60" t="s">
        <v>302</v>
      </c>
      <c r="D161" s="60" t="s">
        <v>25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</row>
    <row r="162" spans="1:9" ht="15" x14ac:dyDescent="0.2">
      <c r="A162" s="60" t="s">
        <v>385</v>
      </c>
      <c r="B162" s="56" t="s">
        <v>44</v>
      </c>
      <c r="C162" s="60" t="s">
        <v>302</v>
      </c>
      <c r="D162" s="60" t="s">
        <v>25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</row>
    <row r="163" spans="1:9" ht="15" x14ac:dyDescent="0.2">
      <c r="A163" s="60" t="s">
        <v>385</v>
      </c>
      <c r="B163" s="56" t="s">
        <v>45</v>
      </c>
      <c r="C163" s="60" t="s">
        <v>360</v>
      </c>
      <c r="D163" s="60" t="s">
        <v>25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</row>
    <row r="164" spans="1:9" ht="15" x14ac:dyDescent="0.2">
      <c r="A164" s="60" t="s">
        <v>385</v>
      </c>
      <c r="B164" s="56" t="s">
        <v>46</v>
      </c>
      <c r="C164" s="60" t="s">
        <v>302</v>
      </c>
      <c r="D164" s="60" t="s">
        <v>25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</row>
    <row r="165" spans="1:9" ht="15" x14ac:dyDescent="0.2">
      <c r="A165" s="60" t="s">
        <v>385</v>
      </c>
      <c r="B165" s="63" t="s">
        <v>47</v>
      </c>
      <c r="C165" s="64" t="s">
        <v>302</v>
      </c>
      <c r="D165" s="60" t="s">
        <v>25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</row>
    <row r="166" spans="1:9" ht="15" x14ac:dyDescent="0.2">
      <c r="A166" s="60" t="s">
        <v>385</v>
      </c>
      <c r="B166" s="56" t="s">
        <v>49</v>
      </c>
      <c r="C166" s="60" t="s">
        <v>293</v>
      </c>
      <c r="D166" s="60" t="s">
        <v>25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</row>
    <row r="167" spans="1:9" ht="15" x14ac:dyDescent="0.2">
      <c r="A167" s="60" t="s">
        <v>385</v>
      </c>
      <c r="B167" s="56" t="s">
        <v>50</v>
      </c>
      <c r="C167" s="60" t="s">
        <v>305</v>
      </c>
      <c r="D167" s="60" t="s">
        <v>51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</row>
    <row r="168" spans="1:9" ht="15" x14ac:dyDescent="0.2">
      <c r="A168" s="60" t="s">
        <v>385</v>
      </c>
      <c r="B168" s="56" t="s">
        <v>52</v>
      </c>
      <c r="C168" s="60" t="s">
        <v>302</v>
      </c>
      <c r="D168" s="60" t="s">
        <v>51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</row>
    <row r="169" spans="1:9" ht="15" x14ac:dyDescent="0.2">
      <c r="A169" s="60" t="s">
        <v>385</v>
      </c>
      <c r="B169" s="56" t="s">
        <v>53</v>
      </c>
      <c r="C169" s="60" t="s">
        <v>302</v>
      </c>
      <c r="D169" s="60" t="s">
        <v>51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</row>
    <row r="170" spans="1:9" ht="15" x14ac:dyDescent="0.2">
      <c r="A170" s="60" t="s">
        <v>385</v>
      </c>
      <c r="B170" s="56" t="s">
        <v>54</v>
      </c>
      <c r="C170" s="60" t="s">
        <v>302</v>
      </c>
      <c r="D170" s="60" t="s">
        <v>51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</row>
    <row r="171" spans="1:9" ht="15" x14ac:dyDescent="0.2">
      <c r="A171" s="60" t="s">
        <v>385</v>
      </c>
      <c r="B171" s="56" t="s">
        <v>56</v>
      </c>
      <c r="C171" s="60" t="s">
        <v>302</v>
      </c>
      <c r="D171" s="60" t="s">
        <v>51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</row>
    <row r="172" spans="1:9" ht="15" x14ac:dyDescent="0.2">
      <c r="A172" s="60" t="s">
        <v>385</v>
      </c>
      <c r="B172" s="56" t="s">
        <v>57</v>
      </c>
      <c r="C172" s="60" t="s">
        <v>337</v>
      </c>
      <c r="D172" s="60" t="s">
        <v>51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</row>
    <row r="173" spans="1:9" ht="15" x14ac:dyDescent="0.2">
      <c r="A173" s="60" t="s">
        <v>385</v>
      </c>
      <c r="B173" s="56" t="s">
        <v>58</v>
      </c>
      <c r="C173" s="60" t="s">
        <v>298</v>
      </c>
      <c r="D173" s="60" t="s">
        <v>51</v>
      </c>
      <c r="E173" s="60">
        <v>0</v>
      </c>
      <c r="F173" s="60">
        <v>0</v>
      </c>
      <c r="G173" s="60">
        <v>0</v>
      </c>
      <c r="H173" s="60">
        <v>0</v>
      </c>
      <c r="I173" s="60">
        <v>0</v>
      </c>
    </row>
    <row r="174" spans="1:9" ht="15" x14ac:dyDescent="0.2">
      <c r="A174" s="60" t="s">
        <v>385</v>
      </c>
      <c r="B174" s="56" t="s">
        <v>59</v>
      </c>
      <c r="C174" s="60" t="s">
        <v>337</v>
      </c>
      <c r="D174" s="60" t="s">
        <v>51</v>
      </c>
      <c r="E174" s="60">
        <v>0</v>
      </c>
      <c r="F174" s="60">
        <v>0</v>
      </c>
      <c r="G174" s="60">
        <v>0</v>
      </c>
      <c r="H174" s="60">
        <v>0</v>
      </c>
      <c r="I174" s="60">
        <v>0</v>
      </c>
    </row>
    <row r="175" spans="1:9" ht="15" x14ac:dyDescent="0.2">
      <c r="A175" s="60" t="s">
        <v>385</v>
      </c>
      <c r="B175" s="56" t="s">
        <v>60</v>
      </c>
      <c r="C175" s="60" t="s">
        <v>302</v>
      </c>
      <c r="D175" s="60" t="s">
        <v>51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</row>
    <row r="176" spans="1:9" ht="15" x14ac:dyDescent="0.2">
      <c r="A176" s="60" t="s">
        <v>385</v>
      </c>
      <c r="B176" s="56" t="s">
        <v>61</v>
      </c>
      <c r="C176" s="60" t="s">
        <v>302</v>
      </c>
      <c r="D176" s="60" t="s">
        <v>51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</row>
    <row r="177" spans="1:9" ht="15" x14ac:dyDescent="0.2">
      <c r="A177" s="60" t="s">
        <v>385</v>
      </c>
      <c r="B177" s="56" t="s">
        <v>62</v>
      </c>
      <c r="C177" s="60" t="s">
        <v>302</v>
      </c>
      <c r="D177" s="60" t="s">
        <v>51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</row>
    <row r="178" spans="1:9" ht="15" x14ac:dyDescent="0.2">
      <c r="A178" s="60" t="s">
        <v>385</v>
      </c>
      <c r="B178" s="56" t="s">
        <v>63</v>
      </c>
      <c r="C178" s="60" t="s">
        <v>302</v>
      </c>
      <c r="D178" s="60" t="s">
        <v>51</v>
      </c>
      <c r="E178" s="60">
        <v>0</v>
      </c>
      <c r="F178" s="60">
        <v>0</v>
      </c>
      <c r="G178" s="60">
        <v>0</v>
      </c>
      <c r="H178" s="60">
        <v>0</v>
      </c>
      <c r="I178" s="60">
        <v>0</v>
      </c>
    </row>
    <row r="179" spans="1:9" ht="15" x14ac:dyDescent="0.2">
      <c r="A179" s="60" t="s">
        <v>385</v>
      </c>
      <c r="B179" s="56" t="s">
        <v>198</v>
      </c>
      <c r="C179" s="60" t="s">
        <v>298</v>
      </c>
      <c r="D179" s="60" t="s">
        <v>51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</row>
    <row r="180" spans="1:9" ht="15" x14ac:dyDescent="0.2">
      <c r="A180" s="60" t="s">
        <v>385</v>
      </c>
      <c r="B180" s="56" t="s">
        <v>65</v>
      </c>
      <c r="C180" s="60" t="s">
        <v>337</v>
      </c>
      <c r="D180" s="60" t="s">
        <v>51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</row>
    <row r="181" spans="1:9" ht="15" x14ac:dyDescent="0.2">
      <c r="A181" s="60" t="s">
        <v>385</v>
      </c>
      <c r="B181" s="56" t="s">
        <v>66</v>
      </c>
      <c r="C181" s="60" t="s">
        <v>302</v>
      </c>
      <c r="D181" s="60" t="s">
        <v>51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</row>
    <row r="182" spans="1:9" ht="15" x14ac:dyDescent="0.2">
      <c r="A182" s="60" t="s">
        <v>385</v>
      </c>
      <c r="B182" s="56" t="s">
        <v>67</v>
      </c>
      <c r="C182" s="60" t="s">
        <v>302</v>
      </c>
      <c r="D182" s="60" t="s">
        <v>51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</row>
    <row r="183" spans="1:9" ht="15" x14ac:dyDescent="0.2">
      <c r="A183" s="60" t="s">
        <v>385</v>
      </c>
      <c r="B183" s="56" t="s">
        <v>68</v>
      </c>
      <c r="C183" s="60" t="s">
        <v>302</v>
      </c>
      <c r="D183" s="60" t="s">
        <v>51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</row>
    <row r="184" spans="1:9" ht="15" x14ac:dyDescent="0.2">
      <c r="A184" s="60" t="s">
        <v>385</v>
      </c>
      <c r="B184" s="56" t="s">
        <v>71</v>
      </c>
      <c r="C184" s="60" t="s">
        <v>302</v>
      </c>
      <c r="D184" s="60" t="s">
        <v>51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</row>
    <row r="185" spans="1:9" ht="15" x14ac:dyDescent="0.2">
      <c r="A185" s="60" t="s">
        <v>385</v>
      </c>
      <c r="B185" s="56" t="s">
        <v>72</v>
      </c>
      <c r="C185" s="60" t="s">
        <v>302</v>
      </c>
      <c r="D185" s="60" t="s">
        <v>51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</row>
    <row r="186" spans="1:9" ht="15" x14ac:dyDescent="0.2">
      <c r="A186" s="60" t="s">
        <v>385</v>
      </c>
      <c r="B186" s="56" t="s">
        <v>73</v>
      </c>
      <c r="C186" s="60" t="s">
        <v>302</v>
      </c>
      <c r="D186" s="60" t="s">
        <v>51</v>
      </c>
      <c r="E186" s="60">
        <v>0</v>
      </c>
      <c r="F186" s="60">
        <v>0</v>
      </c>
      <c r="G186" s="60">
        <v>0</v>
      </c>
      <c r="H186" s="60">
        <v>0</v>
      </c>
      <c r="I186" s="60">
        <v>0</v>
      </c>
    </row>
    <row r="187" spans="1:9" ht="15" x14ac:dyDescent="0.2">
      <c r="A187" s="60" t="s">
        <v>385</v>
      </c>
      <c r="B187" s="56" t="s">
        <v>74</v>
      </c>
      <c r="C187" s="60" t="s">
        <v>303</v>
      </c>
      <c r="D187" s="60" t="s">
        <v>75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</row>
    <row r="188" spans="1:9" ht="15" x14ac:dyDescent="0.2">
      <c r="A188" s="60" t="s">
        <v>385</v>
      </c>
      <c r="B188" s="56" t="s">
        <v>76</v>
      </c>
      <c r="C188" s="60" t="s">
        <v>302</v>
      </c>
      <c r="D188" s="60" t="s">
        <v>75</v>
      </c>
      <c r="E188" s="60">
        <v>0</v>
      </c>
      <c r="F188" s="60">
        <v>0</v>
      </c>
      <c r="G188" s="60">
        <v>0</v>
      </c>
      <c r="H188" s="60">
        <v>0</v>
      </c>
      <c r="I188" s="60">
        <v>0</v>
      </c>
    </row>
    <row r="189" spans="1:9" ht="15" x14ac:dyDescent="0.2">
      <c r="A189" s="60" t="s">
        <v>385</v>
      </c>
      <c r="B189" s="56" t="s">
        <v>77</v>
      </c>
      <c r="C189" s="60" t="s">
        <v>302</v>
      </c>
      <c r="D189" s="60" t="s">
        <v>75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</row>
    <row r="190" spans="1:9" ht="15" x14ac:dyDescent="0.2">
      <c r="A190" s="60" t="s">
        <v>385</v>
      </c>
      <c r="B190" s="56" t="s">
        <v>78</v>
      </c>
      <c r="C190" s="60" t="s">
        <v>302</v>
      </c>
      <c r="D190" s="60" t="s">
        <v>75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</row>
    <row r="191" spans="1:9" ht="15" x14ac:dyDescent="0.2">
      <c r="A191" s="60" t="s">
        <v>385</v>
      </c>
      <c r="B191" s="56" t="s">
        <v>79</v>
      </c>
      <c r="C191" s="60" t="s">
        <v>302</v>
      </c>
      <c r="D191" s="60" t="s">
        <v>75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</row>
    <row r="192" spans="1:9" ht="15" x14ac:dyDescent="0.2">
      <c r="A192" s="60" t="s">
        <v>385</v>
      </c>
      <c r="B192" s="56" t="s">
        <v>80</v>
      </c>
      <c r="C192" s="60" t="s">
        <v>302</v>
      </c>
      <c r="D192" s="60" t="s">
        <v>75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</row>
    <row r="193" spans="1:9" ht="15" x14ac:dyDescent="0.2">
      <c r="A193" s="60" t="s">
        <v>385</v>
      </c>
      <c r="B193" s="56" t="s">
        <v>82</v>
      </c>
      <c r="C193" s="60" t="s">
        <v>302</v>
      </c>
      <c r="D193" s="60" t="s">
        <v>75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</row>
    <row r="194" spans="1:9" ht="15" x14ac:dyDescent="0.2">
      <c r="A194" s="60" t="s">
        <v>385</v>
      </c>
      <c r="B194" s="56" t="s">
        <v>83</v>
      </c>
      <c r="C194" s="60" t="s">
        <v>297</v>
      </c>
      <c r="D194" s="60" t="s">
        <v>75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</row>
    <row r="195" spans="1:9" ht="15" x14ac:dyDescent="0.2">
      <c r="A195" s="60" t="s">
        <v>385</v>
      </c>
      <c r="B195" s="56" t="s">
        <v>85</v>
      </c>
      <c r="C195" s="60" t="s">
        <v>302</v>
      </c>
      <c r="D195" s="60" t="s">
        <v>75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</row>
    <row r="196" spans="1:9" ht="15" x14ac:dyDescent="0.2">
      <c r="A196" s="60" t="s">
        <v>385</v>
      </c>
      <c r="B196" s="56" t="s">
        <v>86</v>
      </c>
      <c r="C196" s="60" t="s">
        <v>303</v>
      </c>
      <c r="D196" s="60" t="s">
        <v>75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</row>
    <row r="197" spans="1:9" ht="15" x14ac:dyDescent="0.2">
      <c r="A197" s="60" t="s">
        <v>385</v>
      </c>
      <c r="B197" s="56" t="s">
        <v>87</v>
      </c>
      <c r="C197" s="60" t="s">
        <v>317</v>
      </c>
      <c r="D197" s="60" t="s">
        <v>88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</row>
    <row r="198" spans="1:9" ht="15" x14ac:dyDescent="0.2">
      <c r="A198" s="60" t="s">
        <v>385</v>
      </c>
      <c r="B198" s="56" t="s">
        <v>363</v>
      </c>
      <c r="C198" s="60" t="s">
        <v>298</v>
      </c>
      <c r="D198" s="60" t="s">
        <v>88</v>
      </c>
      <c r="E198" s="60">
        <v>0</v>
      </c>
      <c r="F198" s="60">
        <v>0</v>
      </c>
      <c r="G198" s="60">
        <v>0</v>
      </c>
      <c r="H198" s="60">
        <v>0</v>
      </c>
      <c r="I198" s="60">
        <v>0</v>
      </c>
    </row>
    <row r="199" spans="1:9" ht="15" x14ac:dyDescent="0.2">
      <c r="A199" s="60" t="s">
        <v>385</v>
      </c>
      <c r="B199" s="56" t="s">
        <v>89</v>
      </c>
      <c r="C199" s="60" t="s">
        <v>333</v>
      </c>
      <c r="D199" s="60" t="s">
        <v>88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</row>
    <row r="200" spans="1:9" ht="15" x14ac:dyDescent="0.2">
      <c r="A200" s="60" t="s">
        <v>385</v>
      </c>
      <c r="B200" s="56" t="s">
        <v>90</v>
      </c>
      <c r="C200" s="60" t="s">
        <v>302</v>
      </c>
      <c r="D200" s="60" t="s">
        <v>88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</row>
    <row r="201" spans="1:9" ht="15" x14ac:dyDescent="0.2">
      <c r="A201" s="60" t="s">
        <v>385</v>
      </c>
      <c r="B201" s="56" t="s">
        <v>95</v>
      </c>
      <c r="C201" s="60" t="s">
        <v>302</v>
      </c>
      <c r="D201" s="60" t="s">
        <v>88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</row>
    <row r="202" spans="1:9" ht="15" x14ac:dyDescent="0.2">
      <c r="A202" s="60" t="s">
        <v>385</v>
      </c>
      <c r="B202" s="56" t="s">
        <v>96</v>
      </c>
      <c r="C202" s="60" t="s">
        <v>302</v>
      </c>
      <c r="D202" s="60" t="s">
        <v>88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</row>
    <row r="203" spans="1:9" ht="15" x14ac:dyDescent="0.2">
      <c r="A203" s="60" t="s">
        <v>385</v>
      </c>
      <c r="B203" s="56" t="s">
        <v>97</v>
      </c>
      <c r="C203" s="60" t="s">
        <v>317</v>
      </c>
      <c r="D203" s="60" t="s">
        <v>88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</row>
    <row r="204" spans="1:9" ht="15" x14ac:dyDescent="0.2">
      <c r="A204" s="60" t="s">
        <v>385</v>
      </c>
      <c r="B204" s="56" t="s">
        <v>364</v>
      </c>
      <c r="C204" s="60" t="s">
        <v>303</v>
      </c>
      <c r="D204" s="60" t="s">
        <v>88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</row>
    <row r="205" spans="1:9" ht="15" x14ac:dyDescent="0.2">
      <c r="A205" s="60" t="s">
        <v>385</v>
      </c>
      <c r="B205" s="56" t="s">
        <v>98</v>
      </c>
      <c r="C205" s="60" t="s">
        <v>302</v>
      </c>
      <c r="D205" s="60" t="s">
        <v>99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</row>
    <row r="206" spans="1:9" ht="15" x14ac:dyDescent="0.2">
      <c r="A206" s="60" t="s">
        <v>385</v>
      </c>
      <c r="B206" s="65" t="s">
        <v>100</v>
      </c>
      <c r="C206" s="61" t="s">
        <v>333</v>
      </c>
      <c r="D206" s="60" t="s">
        <v>99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</row>
    <row r="207" spans="1:9" ht="15" x14ac:dyDescent="0.2">
      <c r="A207" s="60" t="s">
        <v>385</v>
      </c>
      <c r="B207" s="65" t="s">
        <v>102</v>
      </c>
      <c r="C207" s="61" t="s">
        <v>302</v>
      </c>
      <c r="D207" s="60" t="s">
        <v>103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</row>
    <row r="208" spans="1:9" ht="15" x14ac:dyDescent="0.2">
      <c r="A208" s="60" t="s">
        <v>385</v>
      </c>
      <c r="B208" s="56" t="s">
        <v>104</v>
      </c>
      <c r="C208" s="60" t="s">
        <v>302</v>
      </c>
      <c r="D208" s="60" t="s">
        <v>103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</row>
    <row r="209" spans="1:9" ht="15" x14ac:dyDescent="0.2">
      <c r="A209" s="60" t="s">
        <v>385</v>
      </c>
      <c r="B209" s="56" t="s">
        <v>105</v>
      </c>
      <c r="C209" s="60" t="s">
        <v>302</v>
      </c>
      <c r="D209" s="60" t="s">
        <v>103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</row>
    <row r="210" spans="1:9" ht="15" x14ac:dyDescent="0.2">
      <c r="A210" s="60" t="s">
        <v>385</v>
      </c>
      <c r="B210" s="56" t="s">
        <v>106</v>
      </c>
      <c r="C210" s="60" t="s">
        <v>302</v>
      </c>
      <c r="D210" s="60" t="s">
        <v>103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</row>
    <row r="211" spans="1:9" ht="15" x14ac:dyDescent="0.2">
      <c r="A211" s="60" t="s">
        <v>385</v>
      </c>
      <c r="B211" s="56" t="s">
        <v>107</v>
      </c>
      <c r="C211" s="60" t="s">
        <v>302</v>
      </c>
      <c r="D211" s="60" t="s">
        <v>103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</row>
    <row r="212" spans="1:9" ht="15" x14ac:dyDescent="0.2">
      <c r="A212" s="60" t="s">
        <v>385</v>
      </c>
      <c r="B212" s="56" t="s">
        <v>109</v>
      </c>
      <c r="C212" s="60" t="s">
        <v>327</v>
      </c>
      <c r="D212" s="60" t="s">
        <v>110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</row>
    <row r="213" spans="1:9" ht="15" x14ac:dyDescent="0.2">
      <c r="A213" s="60" t="s">
        <v>385</v>
      </c>
      <c r="B213" s="56" t="s">
        <v>111</v>
      </c>
      <c r="C213" s="60" t="s">
        <v>297</v>
      </c>
      <c r="D213" s="60" t="s">
        <v>110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</row>
    <row r="214" spans="1:9" ht="15" x14ac:dyDescent="0.2">
      <c r="A214" s="60" t="s">
        <v>385</v>
      </c>
      <c r="B214" s="56" t="s">
        <v>367</v>
      </c>
      <c r="C214" s="60" t="s">
        <v>303</v>
      </c>
      <c r="D214" s="60" t="s">
        <v>368</v>
      </c>
      <c r="E214" s="60">
        <v>0</v>
      </c>
      <c r="F214" s="60">
        <v>0</v>
      </c>
      <c r="G214" s="60">
        <v>0</v>
      </c>
      <c r="H214" s="60">
        <v>0</v>
      </c>
      <c r="I214" s="60">
        <v>0</v>
      </c>
    </row>
    <row r="215" spans="1:9" ht="15" x14ac:dyDescent="0.2">
      <c r="A215" s="60" t="s">
        <v>385</v>
      </c>
      <c r="B215" s="68" t="s">
        <v>369</v>
      </c>
      <c r="C215" s="57" t="s">
        <v>303</v>
      </c>
      <c r="D215" s="60" t="s">
        <v>368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</row>
    <row r="216" spans="1:9" ht="15" x14ac:dyDescent="0.2">
      <c r="A216" s="60" t="s">
        <v>385</v>
      </c>
      <c r="B216" s="68" t="s">
        <v>370</v>
      </c>
      <c r="C216" s="57" t="s">
        <v>303</v>
      </c>
      <c r="D216" s="60" t="s">
        <v>368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</row>
    <row r="217" spans="1:9" ht="15" x14ac:dyDescent="0.2">
      <c r="A217" s="60" t="s">
        <v>385</v>
      </c>
      <c r="B217" s="68" t="s">
        <v>371</v>
      </c>
      <c r="C217" s="57" t="s">
        <v>305</v>
      </c>
      <c r="D217" s="60" t="s">
        <v>368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</row>
    <row r="218" spans="1:9" ht="15" x14ac:dyDescent="0.2">
      <c r="A218" s="60" t="s">
        <v>385</v>
      </c>
      <c r="B218" s="68" t="s">
        <v>11</v>
      </c>
      <c r="C218" s="57" t="s">
        <v>303</v>
      </c>
      <c r="D218" s="60" t="s">
        <v>172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</row>
    <row r="219" spans="1:9" x14ac:dyDescent="0.25">
      <c r="A219" s="60" t="s">
        <v>385</v>
      </c>
      <c r="B219" s="68" t="s">
        <v>40</v>
      </c>
      <c r="C219" s="57" t="s">
        <v>360</v>
      </c>
      <c r="D219" s="60" t="s">
        <v>372</v>
      </c>
      <c r="E219" s="60">
        <v>0</v>
      </c>
      <c r="F219" s="75">
        <v>0</v>
      </c>
      <c r="G219" s="60">
        <v>0</v>
      </c>
      <c r="H219" s="60">
        <v>0</v>
      </c>
      <c r="I219" s="60">
        <v>0</v>
      </c>
    </row>
  </sheetData>
  <mergeCells count="3">
    <mergeCell ref="A1:G1"/>
    <mergeCell ref="A2:G2"/>
    <mergeCell ref="A3:G3"/>
  </mergeCells>
  <conditionalFormatting sqref="A5:B5">
    <cfRule type="duplicateValues" dxfId="301" priority="2"/>
  </conditionalFormatting>
  <conditionalFormatting sqref="A6:A219">
    <cfRule type="duplicateValues" dxfId="300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25" zoomScale="85" zoomScaleNormal="85" workbookViewId="0">
      <selection activeCell="B13" sqref="B13"/>
    </sheetView>
  </sheetViews>
  <sheetFormatPr defaultRowHeight="15.75" x14ac:dyDescent="0.25"/>
  <cols>
    <col min="1" max="1" width="7.140625" style="1" customWidth="1"/>
    <col min="2" max="2" width="79.28515625" style="2" bestFit="1" customWidth="1"/>
    <col min="3" max="3" width="16.42578125" style="1" bestFit="1" customWidth="1"/>
    <col min="4" max="4" width="17.140625" style="60" customWidth="1"/>
    <col min="5" max="5" width="12.85546875" style="30" customWidth="1"/>
    <col min="6" max="6" width="12.5703125" style="60" customWidth="1"/>
    <col min="7" max="7" width="11.85546875" style="60" customWidth="1"/>
    <col min="8" max="8" width="9.140625" style="60"/>
    <col min="9" max="16384" width="9.140625" style="1"/>
  </cols>
  <sheetData>
    <row r="1" spans="1:9" x14ac:dyDescent="0.2">
      <c r="A1" s="97" t="s">
        <v>339</v>
      </c>
      <c r="B1" s="97"/>
      <c r="C1" s="97"/>
      <c r="D1" s="97"/>
      <c r="E1" s="97"/>
      <c r="F1" s="97"/>
      <c r="G1" s="97"/>
    </row>
    <row r="2" spans="1:9" x14ac:dyDescent="0.25">
      <c r="A2" s="98" t="s">
        <v>340</v>
      </c>
      <c r="B2" s="98"/>
      <c r="C2" s="98"/>
      <c r="D2" s="98"/>
      <c r="E2" s="98"/>
      <c r="F2" s="98"/>
      <c r="G2" s="98"/>
    </row>
    <row r="3" spans="1:9" x14ac:dyDescent="0.2">
      <c r="A3" s="99" t="s">
        <v>341</v>
      </c>
      <c r="B3" s="99"/>
      <c r="C3" s="99"/>
      <c r="D3" s="99"/>
      <c r="E3" s="99"/>
      <c r="F3" s="99"/>
      <c r="G3" s="99"/>
    </row>
    <row r="4" spans="1:9" x14ac:dyDescent="0.25">
      <c r="A4" s="56" t="s">
        <v>383</v>
      </c>
    </row>
    <row r="5" spans="1:9" ht="30.75" x14ac:dyDescent="0.25">
      <c r="A5" s="12" t="s">
        <v>381</v>
      </c>
      <c r="B5" s="12" t="s">
        <v>382</v>
      </c>
      <c r="C5" s="13" t="s">
        <v>2</v>
      </c>
      <c r="D5" s="13" t="s">
        <v>3</v>
      </c>
      <c r="E5" s="78" t="s">
        <v>350</v>
      </c>
      <c r="F5" s="79" t="s">
        <v>351</v>
      </c>
      <c r="G5" s="80" t="s">
        <v>379</v>
      </c>
      <c r="H5" s="78" t="s">
        <v>352</v>
      </c>
      <c r="I5" s="78" t="s">
        <v>353</v>
      </c>
    </row>
    <row r="6" spans="1:9" ht="15" x14ac:dyDescent="0.2">
      <c r="A6" s="87">
        <v>1</v>
      </c>
      <c r="B6" s="1" t="s">
        <v>224</v>
      </c>
      <c r="C6" s="2" t="s">
        <v>301</v>
      </c>
      <c r="D6" s="2" t="s">
        <v>225</v>
      </c>
      <c r="E6" s="60">
        <v>90</v>
      </c>
      <c r="F6" s="60">
        <v>90</v>
      </c>
      <c r="G6" s="60">
        <v>100</v>
      </c>
      <c r="H6" s="60">
        <v>90</v>
      </c>
      <c r="I6" s="60">
        <v>370</v>
      </c>
    </row>
    <row r="7" spans="1:9" ht="15" x14ac:dyDescent="0.2">
      <c r="A7" s="87">
        <v>2</v>
      </c>
      <c r="B7" s="1" t="s">
        <v>231</v>
      </c>
      <c r="C7" s="2" t="s">
        <v>308</v>
      </c>
      <c r="D7" s="2" t="s">
        <v>229</v>
      </c>
      <c r="E7" s="60">
        <v>100</v>
      </c>
      <c r="F7" s="60">
        <v>82</v>
      </c>
      <c r="G7" s="60">
        <v>0</v>
      </c>
      <c r="H7" s="60">
        <v>82</v>
      </c>
      <c r="I7" s="60">
        <v>264</v>
      </c>
    </row>
    <row r="8" spans="1:9" ht="15" x14ac:dyDescent="0.2">
      <c r="A8" s="87">
        <v>3</v>
      </c>
      <c r="B8" s="1" t="s">
        <v>279</v>
      </c>
      <c r="C8" s="2" t="s">
        <v>312</v>
      </c>
      <c r="D8" s="2" t="s">
        <v>276</v>
      </c>
      <c r="E8" s="60">
        <v>49</v>
      </c>
      <c r="F8" s="60">
        <v>69</v>
      </c>
      <c r="G8" s="60">
        <v>75</v>
      </c>
      <c r="H8" s="60">
        <v>64</v>
      </c>
      <c r="I8" s="60">
        <v>257</v>
      </c>
    </row>
    <row r="9" spans="1:9" ht="15" x14ac:dyDescent="0.2">
      <c r="A9" s="87">
        <v>4</v>
      </c>
      <c r="B9" s="1" t="s">
        <v>233</v>
      </c>
      <c r="C9" s="2" t="s">
        <v>296</v>
      </c>
      <c r="D9" s="2" t="s">
        <v>234</v>
      </c>
      <c r="E9" s="60">
        <v>64</v>
      </c>
      <c r="F9" s="60">
        <v>0</v>
      </c>
      <c r="G9" s="60">
        <v>90</v>
      </c>
      <c r="H9" s="60">
        <v>100</v>
      </c>
      <c r="I9" s="60">
        <v>254</v>
      </c>
    </row>
    <row r="10" spans="1:9" ht="15" x14ac:dyDescent="0.2">
      <c r="A10" s="87">
        <v>5</v>
      </c>
      <c r="B10" s="1" t="s">
        <v>274</v>
      </c>
      <c r="C10" s="2" t="s">
        <v>325</v>
      </c>
      <c r="D10" s="2" t="s">
        <v>273</v>
      </c>
      <c r="E10" s="60">
        <v>48</v>
      </c>
      <c r="F10" s="60">
        <v>45</v>
      </c>
      <c r="G10" s="60">
        <v>64</v>
      </c>
      <c r="H10" s="60">
        <v>57</v>
      </c>
      <c r="I10" s="60">
        <v>214</v>
      </c>
    </row>
    <row r="11" spans="1:9" ht="15" x14ac:dyDescent="0.2">
      <c r="A11" s="60">
        <v>6</v>
      </c>
      <c r="B11" s="1" t="s">
        <v>227</v>
      </c>
      <c r="C11" s="2" t="s">
        <v>303</v>
      </c>
      <c r="D11" s="2" t="s">
        <v>225</v>
      </c>
      <c r="E11" s="60">
        <v>75</v>
      </c>
      <c r="F11" s="60">
        <v>75</v>
      </c>
      <c r="G11" s="60">
        <v>0</v>
      </c>
      <c r="H11" s="60">
        <v>54</v>
      </c>
      <c r="I11" s="60">
        <v>204</v>
      </c>
    </row>
    <row r="12" spans="1:9" ht="15" x14ac:dyDescent="0.2">
      <c r="A12" s="60">
        <v>7</v>
      </c>
      <c r="B12" s="1" t="s">
        <v>232</v>
      </c>
      <c r="C12" s="2" t="s">
        <v>303</v>
      </c>
      <c r="D12" s="2" t="s">
        <v>229</v>
      </c>
      <c r="E12" s="60">
        <v>37</v>
      </c>
      <c r="F12" s="60">
        <v>49</v>
      </c>
      <c r="G12" s="60">
        <v>54</v>
      </c>
      <c r="H12" s="60">
        <v>48</v>
      </c>
      <c r="I12" s="60">
        <v>188</v>
      </c>
    </row>
    <row r="13" spans="1:9" ht="15" x14ac:dyDescent="0.2">
      <c r="A13" s="60">
        <v>8</v>
      </c>
      <c r="B13" s="1" t="s">
        <v>247</v>
      </c>
      <c r="C13" s="2" t="s">
        <v>302</v>
      </c>
      <c r="D13" s="2" t="s">
        <v>234</v>
      </c>
      <c r="E13" s="60">
        <v>38</v>
      </c>
      <c r="F13" s="60">
        <v>50</v>
      </c>
      <c r="G13" s="60">
        <v>50</v>
      </c>
      <c r="H13" s="60">
        <v>49</v>
      </c>
      <c r="I13" s="60">
        <v>187</v>
      </c>
    </row>
    <row r="14" spans="1:9" ht="15" x14ac:dyDescent="0.2">
      <c r="A14" s="60">
        <v>9</v>
      </c>
      <c r="B14" s="1" t="s">
        <v>264</v>
      </c>
      <c r="C14" s="2" t="s">
        <v>319</v>
      </c>
      <c r="D14" s="2" t="s">
        <v>259</v>
      </c>
      <c r="E14" s="60">
        <v>43</v>
      </c>
      <c r="F14" s="60">
        <v>43</v>
      </c>
      <c r="G14" s="60">
        <v>48</v>
      </c>
      <c r="H14" s="60">
        <v>45</v>
      </c>
      <c r="I14" s="60">
        <v>179</v>
      </c>
    </row>
    <row r="15" spans="1:9" ht="15" x14ac:dyDescent="0.2">
      <c r="A15" s="60">
        <v>10</v>
      </c>
      <c r="B15" s="1" t="s">
        <v>265</v>
      </c>
      <c r="C15" s="2" t="s">
        <v>319</v>
      </c>
      <c r="D15" s="2" t="s">
        <v>259</v>
      </c>
      <c r="E15" s="60">
        <v>46</v>
      </c>
      <c r="F15" s="60">
        <v>0</v>
      </c>
      <c r="G15" s="60">
        <v>52</v>
      </c>
      <c r="H15" s="60">
        <v>69</v>
      </c>
      <c r="I15" s="60">
        <v>167</v>
      </c>
    </row>
    <row r="16" spans="1:9" ht="15" x14ac:dyDescent="0.2">
      <c r="A16" s="60">
        <v>11</v>
      </c>
      <c r="B16" s="1" t="s">
        <v>248</v>
      </c>
      <c r="C16" s="2" t="s">
        <v>302</v>
      </c>
      <c r="D16" s="2" t="s">
        <v>234</v>
      </c>
      <c r="E16" s="60">
        <v>50</v>
      </c>
      <c r="F16" s="60">
        <v>64</v>
      </c>
      <c r="G16" s="60">
        <v>0</v>
      </c>
      <c r="H16" s="60">
        <v>50</v>
      </c>
      <c r="I16" s="60">
        <v>164</v>
      </c>
    </row>
    <row r="17" spans="1:9" ht="15" x14ac:dyDescent="0.2">
      <c r="A17" s="60">
        <v>12</v>
      </c>
      <c r="B17" s="1" t="s">
        <v>243</v>
      </c>
      <c r="C17" s="2" t="s">
        <v>302</v>
      </c>
      <c r="D17" s="2" t="s">
        <v>234</v>
      </c>
      <c r="E17" s="60">
        <v>52</v>
      </c>
      <c r="F17" s="60">
        <v>54</v>
      </c>
      <c r="G17" s="60">
        <v>57</v>
      </c>
      <c r="H17" s="60">
        <v>0</v>
      </c>
      <c r="I17" s="60">
        <v>163</v>
      </c>
    </row>
    <row r="18" spans="1:9" ht="15" x14ac:dyDescent="0.2">
      <c r="A18" s="60">
        <v>13</v>
      </c>
      <c r="B18" s="1" t="s">
        <v>275</v>
      </c>
      <c r="C18" s="2" t="s">
        <v>323</v>
      </c>
      <c r="D18" s="2" t="s">
        <v>276</v>
      </c>
      <c r="E18" s="60">
        <v>41</v>
      </c>
      <c r="F18" s="60">
        <v>52</v>
      </c>
      <c r="G18" s="60">
        <v>69</v>
      </c>
      <c r="H18" s="60">
        <v>0</v>
      </c>
      <c r="I18" s="60">
        <v>162</v>
      </c>
    </row>
    <row r="19" spans="1:9" ht="15" x14ac:dyDescent="0.2">
      <c r="A19" s="60" t="s">
        <v>384</v>
      </c>
      <c r="B19" s="1" t="s">
        <v>226</v>
      </c>
      <c r="C19" s="2" t="s">
        <v>302</v>
      </c>
      <c r="D19" s="2" t="s">
        <v>225</v>
      </c>
      <c r="E19" s="60">
        <v>82</v>
      </c>
      <c r="F19" s="60">
        <v>0</v>
      </c>
      <c r="G19" s="60">
        <v>0</v>
      </c>
      <c r="H19" s="60">
        <v>75</v>
      </c>
      <c r="I19" s="60">
        <v>157</v>
      </c>
    </row>
    <row r="20" spans="1:9" ht="15" x14ac:dyDescent="0.2">
      <c r="A20" s="5" t="s">
        <v>384</v>
      </c>
      <c r="B20" s="4" t="s">
        <v>228</v>
      </c>
      <c r="C20" s="2" t="s">
        <v>303</v>
      </c>
      <c r="D20" s="5" t="s">
        <v>229</v>
      </c>
      <c r="E20" s="60">
        <v>60</v>
      </c>
      <c r="F20" s="60">
        <v>0</v>
      </c>
      <c r="G20" s="60">
        <v>82</v>
      </c>
      <c r="H20" s="60">
        <v>0</v>
      </c>
      <c r="I20" s="60">
        <v>142</v>
      </c>
    </row>
    <row r="21" spans="1:9" ht="15" x14ac:dyDescent="0.2">
      <c r="A21" s="60">
        <v>14</v>
      </c>
      <c r="B21" s="1" t="s">
        <v>261</v>
      </c>
      <c r="C21" s="2" t="s">
        <v>302</v>
      </c>
      <c r="D21" s="2" t="s">
        <v>259</v>
      </c>
      <c r="E21" s="60">
        <v>0</v>
      </c>
      <c r="F21" s="60">
        <v>42</v>
      </c>
      <c r="G21" s="60">
        <v>47</v>
      </c>
      <c r="H21" s="60">
        <v>47</v>
      </c>
      <c r="I21" s="60">
        <v>136</v>
      </c>
    </row>
    <row r="22" spans="1:9" ht="15" x14ac:dyDescent="0.2">
      <c r="A22" s="60">
        <v>15</v>
      </c>
      <c r="B22" s="1" t="s">
        <v>240</v>
      </c>
      <c r="C22" s="2" t="s">
        <v>302</v>
      </c>
      <c r="D22" s="2" t="s">
        <v>234</v>
      </c>
      <c r="E22" s="60">
        <v>36</v>
      </c>
      <c r="F22" s="60">
        <v>47</v>
      </c>
      <c r="G22" s="60">
        <v>0</v>
      </c>
      <c r="H22" s="60">
        <v>52</v>
      </c>
      <c r="I22" s="60">
        <v>135</v>
      </c>
    </row>
    <row r="23" spans="1:9" ht="15" x14ac:dyDescent="0.2">
      <c r="A23" s="60">
        <v>16</v>
      </c>
      <c r="B23" s="1" t="s">
        <v>280</v>
      </c>
      <c r="C23" s="2" t="s">
        <v>305</v>
      </c>
      <c r="D23" s="2" t="s">
        <v>276</v>
      </c>
      <c r="E23" s="60">
        <v>40</v>
      </c>
      <c r="F23" s="60">
        <v>48</v>
      </c>
      <c r="G23" s="60">
        <v>46</v>
      </c>
      <c r="H23" s="60">
        <v>0</v>
      </c>
      <c r="I23" s="60">
        <v>134</v>
      </c>
    </row>
    <row r="24" spans="1:9" ht="15" x14ac:dyDescent="0.2">
      <c r="A24" s="60" t="s">
        <v>384</v>
      </c>
      <c r="B24" s="1" t="s">
        <v>246</v>
      </c>
      <c r="C24" s="2" t="s">
        <v>302</v>
      </c>
      <c r="D24" s="2" t="s">
        <v>234</v>
      </c>
      <c r="E24" s="60">
        <v>0</v>
      </c>
      <c r="F24" s="60">
        <v>46</v>
      </c>
      <c r="G24" s="60">
        <v>60</v>
      </c>
      <c r="H24" s="60">
        <v>0</v>
      </c>
      <c r="I24" s="60">
        <v>106</v>
      </c>
    </row>
    <row r="25" spans="1:9" ht="15" x14ac:dyDescent="0.2">
      <c r="A25" s="83" t="s">
        <v>384</v>
      </c>
      <c r="B25" s="53" t="s">
        <v>270</v>
      </c>
      <c r="C25" s="2" t="s">
        <v>320</v>
      </c>
      <c r="D25" s="2" t="s">
        <v>259</v>
      </c>
      <c r="E25" s="60">
        <v>44</v>
      </c>
      <c r="F25" s="60">
        <v>57</v>
      </c>
      <c r="G25" s="60">
        <v>0</v>
      </c>
      <c r="H25" s="60">
        <v>0</v>
      </c>
      <c r="I25" s="60">
        <v>101</v>
      </c>
    </row>
    <row r="26" spans="1:9" ht="15" x14ac:dyDescent="0.2">
      <c r="A26" s="60" t="s">
        <v>384</v>
      </c>
      <c r="B26" s="1" t="s">
        <v>222</v>
      </c>
      <c r="C26" s="2" t="s">
        <v>360</v>
      </c>
      <c r="D26" s="2" t="s">
        <v>223</v>
      </c>
      <c r="E26" s="60">
        <v>0</v>
      </c>
      <c r="F26" s="60">
        <v>100</v>
      </c>
      <c r="G26" s="60">
        <v>0</v>
      </c>
      <c r="H26" s="60">
        <v>0</v>
      </c>
      <c r="I26" s="60">
        <v>100</v>
      </c>
    </row>
    <row r="27" spans="1:9" ht="15" x14ac:dyDescent="0.2">
      <c r="A27" s="60" t="s">
        <v>384</v>
      </c>
      <c r="B27" s="1" t="s">
        <v>251</v>
      </c>
      <c r="C27" s="2" t="s">
        <v>302</v>
      </c>
      <c r="D27" s="2" t="s">
        <v>234</v>
      </c>
      <c r="E27" s="60">
        <v>0</v>
      </c>
      <c r="F27" s="60">
        <v>0</v>
      </c>
      <c r="G27" s="60">
        <v>49</v>
      </c>
      <c r="H27" s="60">
        <v>46</v>
      </c>
      <c r="I27" s="60">
        <v>95</v>
      </c>
    </row>
    <row r="28" spans="1:9" ht="15" x14ac:dyDescent="0.2">
      <c r="A28" s="60" t="s">
        <v>384</v>
      </c>
      <c r="B28" s="1" t="s">
        <v>362</v>
      </c>
      <c r="C28" s="2" t="s">
        <v>305</v>
      </c>
      <c r="D28" s="2" t="s">
        <v>276</v>
      </c>
      <c r="E28" s="60">
        <v>0</v>
      </c>
      <c r="F28" s="60">
        <v>41</v>
      </c>
      <c r="G28" s="60">
        <v>45</v>
      </c>
      <c r="H28" s="60">
        <v>0</v>
      </c>
      <c r="I28" s="60">
        <v>86</v>
      </c>
    </row>
    <row r="29" spans="1:9" ht="15" x14ac:dyDescent="0.2">
      <c r="A29" s="60" t="s">
        <v>384</v>
      </c>
      <c r="B29" s="1" t="s">
        <v>236</v>
      </c>
      <c r="C29" s="2" t="s">
        <v>302</v>
      </c>
      <c r="D29" s="2" t="s">
        <v>234</v>
      </c>
      <c r="E29" s="60">
        <v>69</v>
      </c>
      <c r="F29" s="60">
        <v>0</v>
      </c>
      <c r="G29" s="60">
        <v>0</v>
      </c>
      <c r="H29" s="60">
        <v>0</v>
      </c>
      <c r="I29" s="60">
        <v>69</v>
      </c>
    </row>
    <row r="30" spans="1:9" ht="15" x14ac:dyDescent="0.2">
      <c r="A30" s="60" t="s">
        <v>384</v>
      </c>
      <c r="B30" s="1" t="s">
        <v>245</v>
      </c>
      <c r="C30" s="2" t="s">
        <v>296</v>
      </c>
      <c r="D30" s="2" t="s">
        <v>234</v>
      </c>
      <c r="E30" s="60">
        <v>57</v>
      </c>
      <c r="F30" s="60">
        <v>0</v>
      </c>
      <c r="G30" s="60">
        <v>0</v>
      </c>
      <c r="H30" s="60">
        <v>0</v>
      </c>
      <c r="I30" s="60">
        <v>57</v>
      </c>
    </row>
    <row r="31" spans="1:9" ht="15" x14ac:dyDescent="0.2">
      <c r="A31" s="60" t="s">
        <v>384</v>
      </c>
      <c r="B31" s="1" t="s">
        <v>269</v>
      </c>
      <c r="C31" s="2" t="s">
        <v>296</v>
      </c>
      <c r="D31" s="2" t="s">
        <v>259</v>
      </c>
      <c r="E31" s="60">
        <v>54</v>
      </c>
      <c r="F31" s="60">
        <v>0</v>
      </c>
      <c r="G31" s="60">
        <v>0</v>
      </c>
      <c r="H31" s="60">
        <v>0</v>
      </c>
      <c r="I31" s="60">
        <v>54</v>
      </c>
    </row>
    <row r="32" spans="1:9" ht="15" x14ac:dyDescent="0.2">
      <c r="A32" s="5" t="s">
        <v>384</v>
      </c>
      <c r="B32" s="4" t="s">
        <v>221</v>
      </c>
      <c r="C32" s="2" t="s">
        <v>290</v>
      </c>
      <c r="D32" s="5" t="s">
        <v>220</v>
      </c>
      <c r="E32" s="60">
        <v>47</v>
      </c>
      <c r="F32" s="60">
        <v>0</v>
      </c>
      <c r="G32" s="60">
        <v>0</v>
      </c>
      <c r="H32" s="60">
        <v>0</v>
      </c>
      <c r="I32" s="60">
        <v>47</v>
      </c>
    </row>
    <row r="33" spans="1:9" ht="15" x14ac:dyDescent="0.2">
      <c r="A33" s="60" t="s">
        <v>384</v>
      </c>
      <c r="B33" s="1" t="s">
        <v>239</v>
      </c>
      <c r="C33" s="2" t="s">
        <v>302</v>
      </c>
      <c r="D33" s="2" t="s">
        <v>234</v>
      </c>
      <c r="E33" s="60">
        <v>45</v>
      </c>
      <c r="F33" s="60">
        <v>0</v>
      </c>
      <c r="G33" s="60">
        <v>0</v>
      </c>
      <c r="H33" s="60">
        <v>0</v>
      </c>
      <c r="I33" s="60">
        <v>45</v>
      </c>
    </row>
    <row r="34" spans="1:9" ht="15" x14ac:dyDescent="0.2">
      <c r="A34" s="60" t="s">
        <v>384</v>
      </c>
      <c r="B34" s="1" t="s">
        <v>266</v>
      </c>
      <c r="C34" s="2" t="s">
        <v>302</v>
      </c>
      <c r="D34" s="2" t="s">
        <v>259</v>
      </c>
      <c r="E34" s="60">
        <v>0</v>
      </c>
      <c r="F34" s="60">
        <v>44</v>
      </c>
      <c r="G34" s="60">
        <v>0</v>
      </c>
      <c r="H34" s="60">
        <v>0</v>
      </c>
      <c r="I34" s="60">
        <v>44</v>
      </c>
    </row>
    <row r="35" spans="1:9" ht="15" x14ac:dyDescent="0.2">
      <c r="A35" s="60" t="s">
        <v>384</v>
      </c>
      <c r="B35" s="1" t="s">
        <v>288</v>
      </c>
      <c r="C35" s="6" t="s">
        <v>319</v>
      </c>
      <c r="D35" s="6" t="s">
        <v>234</v>
      </c>
      <c r="E35" s="60">
        <v>42</v>
      </c>
      <c r="F35" s="60">
        <v>0</v>
      </c>
      <c r="G35" s="60">
        <v>0</v>
      </c>
      <c r="H35" s="60">
        <v>0</v>
      </c>
      <c r="I35" s="60">
        <v>42</v>
      </c>
    </row>
    <row r="36" spans="1:9" ht="15" x14ac:dyDescent="0.2">
      <c r="A36" s="60" t="s">
        <v>384</v>
      </c>
      <c r="B36" s="1" t="s">
        <v>242</v>
      </c>
      <c r="C36" s="2" t="s">
        <v>302</v>
      </c>
      <c r="D36" s="2" t="s">
        <v>234</v>
      </c>
      <c r="E36" s="60">
        <v>0</v>
      </c>
      <c r="F36" s="60">
        <v>40</v>
      </c>
      <c r="G36" s="60">
        <v>0</v>
      </c>
      <c r="H36" s="60">
        <v>0</v>
      </c>
      <c r="I36" s="60">
        <v>40</v>
      </c>
    </row>
    <row r="37" spans="1:9" ht="15" x14ac:dyDescent="0.2">
      <c r="A37" s="60" t="s">
        <v>384</v>
      </c>
      <c r="B37" s="1" t="s">
        <v>254</v>
      </c>
      <c r="C37" s="2" t="s">
        <v>314</v>
      </c>
      <c r="D37" s="2" t="s">
        <v>234</v>
      </c>
      <c r="E37" s="60">
        <v>39</v>
      </c>
      <c r="F37" s="60">
        <v>0</v>
      </c>
      <c r="G37" s="60">
        <v>0</v>
      </c>
      <c r="H37" s="60">
        <v>0</v>
      </c>
      <c r="I37" s="60">
        <v>39</v>
      </c>
    </row>
    <row r="38" spans="1:9" ht="15" x14ac:dyDescent="0.2">
      <c r="A38" s="60" t="s">
        <v>384</v>
      </c>
      <c r="B38" s="1" t="s">
        <v>268</v>
      </c>
      <c r="C38" s="2" t="s">
        <v>302</v>
      </c>
      <c r="D38" s="2" t="s">
        <v>259</v>
      </c>
      <c r="E38" s="60">
        <v>35</v>
      </c>
      <c r="F38" s="60">
        <v>0</v>
      </c>
      <c r="G38" s="60">
        <v>0</v>
      </c>
      <c r="H38" s="60">
        <v>0</v>
      </c>
      <c r="I38" s="60">
        <v>35</v>
      </c>
    </row>
    <row r="39" spans="1:9" ht="15" x14ac:dyDescent="0.2">
      <c r="A39" s="60" t="s">
        <v>384</v>
      </c>
      <c r="B39" s="1" t="s">
        <v>281</v>
      </c>
      <c r="C39" s="2" t="s">
        <v>325</v>
      </c>
      <c r="D39" s="2" t="s">
        <v>276</v>
      </c>
      <c r="E39" s="60">
        <v>34</v>
      </c>
      <c r="F39" s="60">
        <v>0</v>
      </c>
      <c r="G39" s="60">
        <v>0</v>
      </c>
      <c r="H39" s="60">
        <v>0</v>
      </c>
      <c r="I39" s="60">
        <v>34</v>
      </c>
    </row>
    <row r="40" spans="1:9" ht="15" x14ac:dyDescent="0.2">
      <c r="A40" s="60" t="s">
        <v>384</v>
      </c>
      <c r="B40" s="1" t="s">
        <v>241</v>
      </c>
      <c r="C40" s="2" t="s">
        <v>303</v>
      </c>
      <c r="D40" s="3" t="s">
        <v>234</v>
      </c>
      <c r="E40" s="60">
        <v>33</v>
      </c>
      <c r="F40" s="60">
        <v>0</v>
      </c>
      <c r="G40" s="60">
        <v>0</v>
      </c>
      <c r="H40" s="60">
        <v>0</v>
      </c>
      <c r="I40" s="60">
        <v>33</v>
      </c>
    </row>
    <row r="41" spans="1:9" ht="15" x14ac:dyDescent="0.2">
      <c r="A41" s="60" t="s">
        <v>384</v>
      </c>
      <c r="B41" s="1" t="s">
        <v>219</v>
      </c>
      <c r="C41" s="2" t="s">
        <v>291</v>
      </c>
      <c r="D41" s="2" t="s">
        <v>220</v>
      </c>
      <c r="E41" s="60">
        <v>32</v>
      </c>
      <c r="F41" s="60">
        <v>0</v>
      </c>
      <c r="G41" s="60">
        <v>0</v>
      </c>
      <c r="H41" s="60">
        <v>0</v>
      </c>
      <c r="I41" s="60">
        <v>32</v>
      </c>
    </row>
    <row r="42" spans="1:9" ht="15" x14ac:dyDescent="0.2">
      <c r="A42" s="60" t="s">
        <v>384</v>
      </c>
      <c r="B42" s="1" t="s">
        <v>278</v>
      </c>
      <c r="C42" s="2" t="s">
        <v>303</v>
      </c>
      <c r="D42" s="2" t="s">
        <v>276</v>
      </c>
      <c r="E42" s="60">
        <v>31</v>
      </c>
      <c r="F42" s="60">
        <v>0</v>
      </c>
      <c r="G42" s="60">
        <v>0</v>
      </c>
      <c r="H42" s="60">
        <v>0</v>
      </c>
      <c r="I42" s="60">
        <v>31</v>
      </c>
    </row>
    <row r="43" spans="1:9" ht="15" x14ac:dyDescent="0.2">
      <c r="A43" s="60" t="s">
        <v>385</v>
      </c>
      <c r="B43" s="1" t="s">
        <v>230</v>
      </c>
      <c r="C43" s="2" t="s">
        <v>360</v>
      </c>
      <c r="D43" s="2" t="s">
        <v>229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</row>
    <row r="44" spans="1:9" ht="15" x14ac:dyDescent="0.2">
      <c r="A44" s="60" t="s">
        <v>385</v>
      </c>
      <c r="B44" s="1" t="s">
        <v>235</v>
      </c>
      <c r="C44" s="2" t="s">
        <v>303</v>
      </c>
      <c r="D44" s="2" t="s">
        <v>234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</row>
    <row r="45" spans="1:9" ht="15" x14ac:dyDescent="0.2">
      <c r="A45" s="60" t="s">
        <v>385</v>
      </c>
      <c r="B45" s="1" t="s">
        <v>237</v>
      </c>
      <c r="C45" s="2" t="s">
        <v>302</v>
      </c>
      <c r="D45" s="2" t="s">
        <v>234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</row>
    <row r="46" spans="1:9" ht="15" x14ac:dyDescent="0.2">
      <c r="A46" s="60" t="s">
        <v>385</v>
      </c>
      <c r="B46" s="1" t="s">
        <v>238</v>
      </c>
      <c r="C46" s="2" t="s">
        <v>293</v>
      </c>
      <c r="D46" s="2" t="s">
        <v>234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</row>
    <row r="47" spans="1:9" ht="15" x14ac:dyDescent="0.2">
      <c r="A47" s="60" t="s">
        <v>385</v>
      </c>
      <c r="B47" s="1" t="s">
        <v>244</v>
      </c>
      <c r="C47" s="2" t="s">
        <v>302</v>
      </c>
      <c r="D47" s="2" t="s">
        <v>234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</row>
    <row r="48" spans="1:9" ht="15" x14ac:dyDescent="0.2">
      <c r="A48" s="60" t="s">
        <v>385</v>
      </c>
      <c r="B48" s="1" t="s">
        <v>249</v>
      </c>
      <c r="C48" s="2" t="s">
        <v>302</v>
      </c>
      <c r="D48" s="2" t="s">
        <v>234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</row>
    <row r="49" spans="1:9" ht="15" x14ac:dyDescent="0.2">
      <c r="A49" s="60" t="s">
        <v>385</v>
      </c>
      <c r="B49" s="1" t="s">
        <v>250</v>
      </c>
      <c r="C49" s="2" t="s">
        <v>302</v>
      </c>
      <c r="D49" s="2" t="s">
        <v>234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</row>
    <row r="50" spans="1:9" ht="15" x14ac:dyDescent="0.2">
      <c r="A50" s="60" t="s">
        <v>385</v>
      </c>
      <c r="B50" s="1" t="s">
        <v>252</v>
      </c>
      <c r="C50" s="2" t="s">
        <v>305</v>
      </c>
      <c r="D50" s="2" t="s">
        <v>234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1:9" ht="15" x14ac:dyDescent="0.2">
      <c r="A51" s="60" t="s">
        <v>385</v>
      </c>
      <c r="B51" s="1" t="s">
        <v>253</v>
      </c>
      <c r="C51" s="2" t="s">
        <v>303</v>
      </c>
      <c r="D51" s="2" t="s">
        <v>234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</row>
    <row r="52" spans="1:9" ht="15" x14ac:dyDescent="0.2">
      <c r="A52" s="60" t="s">
        <v>385</v>
      </c>
      <c r="B52" s="1" t="s">
        <v>255</v>
      </c>
      <c r="C52" s="2" t="s">
        <v>293</v>
      </c>
      <c r="D52" s="2" t="s">
        <v>234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</row>
    <row r="53" spans="1:9" ht="15" x14ac:dyDescent="0.2">
      <c r="A53" s="60" t="s">
        <v>385</v>
      </c>
      <c r="B53" s="1" t="s">
        <v>256</v>
      </c>
      <c r="C53" s="2" t="s">
        <v>303</v>
      </c>
      <c r="D53" s="2" t="s">
        <v>234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</row>
    <row r="54" spans="1:9" ht="15" x14ac:dyDescent="0.2">
      <c r="A54" s="60" t="s">
        <v>385</v>
      </c>
      <c r="B54" s="1" t="s">
        <v>257</v>
      </c>
      <c r="C54" s="2" t="s">
        <v>298</v>
      </c>
      <c r="D54" s="2" t="s">
        <v>234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</row>
    <row r="55" spans="1:9" ht="15" x14ac:dyDescent="0.2">
      <c r="A55" s="60" t="s">
        <v>385</v>
      </c>
      <c r="B55" s="1" t="s">
        <v>258</v>
      </c>
      <c r="C55" s="2" t="s">
        <v>302</v>
      </c>
      <c r="D55" s="2" t="s">
        <v>259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</row>
    <row r="56" spans="1:9" ht="15" x14ac:dyDescent="0.2">
      <c r="A56" s="60" t="s">
        <v>385</v>
      </c>
      <c r="B56" s="1" t="s">
        <v>260</v>
      </c>
      <c r="C56" s="2" t="s">
        <v>303</v>
      </c>
      <c r="D56" s="2" t="s">
        <v>259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</row>
    <row r="57" spans="1:9" ht="15" x14ac:dyDescent="0.2">
      <c r="A57" s="60" t="s">
        <v>385</v>
      </c>
      <c r="B57" s="1" t="s">
        <v>262</v>
      </c>
      <c r="C57" s="2" t="s">
        <v>302</v>
      </c>
      <c r="D57" s="2" t="s">
        <v>259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</row>
    <row r="58" spans="1:9" ht="15" x14ac:dyDescent="0.2">
      <c r="A58" s="60" t="s">
        <v>385</v>
      </c>
      <c r="B58" s="1" t="s">
        <v>263</v>
      </c>
      <c r="C58" s="2" t="s">
        <v>293</v>
      </c>
      <c r="D58" s="2" t="s">
        <v>259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</row>
    <row r="59" spans="1:9" ht="15" x14ac:dyDescent="0.2">
      <c r="A59" s="60" t="s">
        <v>385</v>
      </c>
      <c r="B59" s="1" t="s">
        <v>267</v>
      </c>
      <c r="C59" s="2" t="s">
        <v>302</v>
      </c>
      <c r="D59" s="2" t="s">
        <v>259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</row>
    <row r="60" spans="1:9" ht="15" x14ac:dyDescent="0.2">
      <c r="A60" s="60" t="s">
        <v>385</v>
      </c>
      <c r="B60" s="1" t="s">
        <v>271</v>
      </c>
      <c r="C60" s="2" t="s">
        <v>305</v>
      </c>
      <c r="D60" s="2" t="s">
        <v>259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</row>
    <row r="61" spans="1:9" ht="15" x14ac:dyDescent="0.2">
      <c r="A61" s="60" t="s">
        <v>385</v>
      </c>
      <c r="B61" s="1" t="s">
        <v>272</v>
      </c>
      <c r="C61" s="2" t="s">
        <v>302</v>
      </c>
      <c r="D61" s="2" t="s">
        <v>273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</row>
    <row r="62" spans="1:9" ht="15" x14ac:dyDescent="0.2">
      <c r="A62" s="60" t="s">
        <v>385</v>
      </c>
      <c r="B62" s="1" t="s">
        <v>361</v>
      </c>
      <c r="C62" s="2" t="s">
        <v>303</v>
      </c>
      <c r="D62" s="2" t="s">
        <v>273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</row>
    <row r="63" spans="1:9" ht="15" x14ac:dyDescent="0.2">
      <c r="A63" s="60" t="s">
        <v>385</v>
      </c>
      <c r="B63" s="1" t="s">
        <v>277</v>
      </c>
      <c r="C63" s="2" t="s">
        <v>298</v>
      </c>
      <c r="D63" s="2" t="s">
        <v>276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</row>
    <row r="64" spans="1:9" ht="15" x14ac:dyDescent="0.2">
      <c r="A64" s="60" t="s">
        <v>385</v>
      </c>
      <c r="B64" s="1" t="s">
        <v>282</v>
      </c>
      <c r="C64" s="2" t="s">
        <v>348</v>
      </c>
      <c r="D64" s="2" t="s">
        <v>276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</row>
    <row r="65" spans="1:9" ht="15" x14ac:dyDescent="0.2">
      <c r="A65" s="60" t="s">
        <v>385</v>
      </c>
      <c r="B65" s="1" t="s">
        <v>283</v>
      </c>
      <c r="C65" s="2" t="s">
        <v>302</v>
      </c>
      <c r="D65" s="2" t="s">
        <v>276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</row>
    <row r="66" spans="1:9" ht="15" x14ac:dyDescent="0.2">
      <c r="A66" s="60" t="s">
        <v>385</v>
      </c>
      <c r="B66" s="1" t="s">
        <v>284</v>
      </c>
      <c r="C66" s="2" t="s">
        <v>302</v>
      </c>
      <c r="D66" s="2" t="s">
        <v>276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</row>
    <row r="67" spans="1:9" ht="15" x14ac:dyDescent="0.2">
      <c r="A67" s="60" t="s">
        <v>385</v>
      </c>
      <c r="B67" s="7" t="s">
        <v>285</v>
      </c>
      <c r="C67" s="2" t="s">
        <v>317</v>
      </c>
      <c r="D67" s="2" t="s">
        <v>286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</row>
    <row r="68" spans="1:9" ht="15" x14ac:dyDescent="0.2">
      <c r="A68" s="60" t="s">
        <v>385</v>
      </c>
      <c r="B68" s="1" t="s">
        <v>287</v>
      </c>
      <c r="C68" s="2" t="s">
        <v>327</v>
      </c>
      <c r="D68" s="2" t="s">
        <v>286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</row>
    <row r="69" spans="1:9" ht="15" x14ac:dyDescent="0.2">
      <c r="A69" s="60" t="s">
        <v>385</v>
      </c>
      <c r="B69" s="1" t="s">
        <v>373</v>
      </c>
      <c r="C69" s="2" t="s">
        <v>305</v>
      </c>
      <c r="D69" s="2" t="s">
        <v>374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</row>
    <row r="70" spans="1:9" ht="15" x14ac:dyDescent="0.2">
      <c r="A70" s="60" t="s">
        <v>385</v>
      </c>
      <c r="B70" s="1" t="s">
        <v>375</v>
      </c>
      <c r="C70" s="2" t="s">
        <v>303</v>
      </c>
      <c r="D70" s="2" t="s">
        <v>374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</row>
    <row r="71" spans="1:9" ht="15" x14ac:dyDescent="0.2">
      <c r="A71" s="60" t="s">
        <v>385</v>
      </c>
      <c r="B71" s="1" t="s">
        <v>376</v>
      </c>
      <c r="C71" s="2" t="s">
        <v>293</v>
      </c>
      <c r="D71" s="2" t="s">
        <v>377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</row>
  </sheetData>
  <mergeCells count="3">
    <mergeCell ref="A1:G1"/>
    <mergeCell ref="A2:G2"/>
    <mergeCell ref="A3:G3"/>
  </mergeCells>
  <conditionalFormatting sqref="B44:B64 A6:B42">
    <cfRule type="duplicateValues" dxfId="288" priority="5" stopIfTrue="1"/>
    <cfRule type="duplicateValues" dxfId="287" priority="6" stopIfTrue="1"/>
    <cfRule type="duplicateValues" dxfId="286" priority="7" stopIfTrue="1"/>
  </conditionalFormatting>
  <conditionalFormatting sqref="A43:B43 A44:A71">
    <cfRule type="duplicateValues" dxfId="285" priority="2" stopIfTrue="1"/>
    <cfRule type="duplicateValues" dxfId="284" priority="3" stopIfTrue="1"/>
    <cfRule type="duplicateValues" dxfId="283" priority="4" stopIfTrue="1"/>
  </conditionalFormatting>
  <conditionalFormatting sqref="A5:B5">
    <cfRule type="duplicateValues" dxfId="282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topLeftCell="A114" zoomScale="70" zoomScaleNormal="70" workbookViewId="0">
      <selection activeCell="M120" sqref="M120"/>
    </sheetView>
  </sheetViews>
  <sheetFormatPr defaultRowHeight="15.75" x14ac:dyDescent="0.25"/>
  <cols>
    <col min="1" max="1" width="5" style="81" customWidth="1"/>
    <col min="2" max="2" width="7.140625" style="90" customWidth="1"/>
    <col min="3" max="3" width="46.28515625" style="8" customWidth="1"/>
    <col min="4" max="4" width="15" style="8" customWidth="1"/>
    <col min="5" max="5" width="15" style="9" customWidth="1"/>
    <col min="6" max="6" width="15.5703125" style="9" customWidth="1"/>
    <col min="7" max="7" width="19.140625" style="9" bestFit="1" customWidth="1"/>
    <col min="8" max="8" width="18" style="9" customWidth="1"/>
    <col min="9" max="9" width="18.28515625" style="10" customWidth="1"/>
    <col min="10" max="10" width="36.140625" style="9" customWidth="1"/>
    <col min="11" max="16384" width="9.140625" style="11"/>
  </cols>
  <sheetData>
    <row r="1" spans="1:11" x14ac:dyDescent="0.25">
      <c r="B1" s="97" t="s">
        <v>339</v>
      </c>
      <c r="C1" s="97"/>
      <c r="D1" s="97"/>
      <c r="E1" s="97"/>
      <c r="F1" s="97"/>
      <c r="G1" s="97"/>
      <c r="H1" s="97"/>
      <c r="I1" s="97"/>
      <c r="J1" s="31"/>
      <c r="K1" s="34"/>
    </row>
    <row r="2" spans="1:11" x14ac:dyDescent="0.25">
      <c r="B2" s="98" t="s">
        <v>340</v>
      </c>
      <c r="C2" s="98"/>
      <c r="D2" s="98"/>
      <c r="E2" s="98"/>
      <c r="F2" s="98"/>
      <c r="G2" s="98"/>
      <c r="H2" s="98"/>
      <c r="I2" s="98"/>
      <c r="J2" s="32"/>
      <c r="K2" s="35"/>
    </row>
    <row r="3" spans="1:11" x14ac:dyDescent="0.25">
      <c r="B3" s="99" t="s">
        <v>341</v>
      </c>
      <c r="C3" s="99"/>
      <c r="D3" s="99"/>
      <c r="E3" s="99"/>
      <c r="F3" s="99"/>
      <c r="G3" s="99"/>
      <c r="H3" s="99"/>
      <c r="I3" s="99"/>
      <c r="J3" s="33"/>
      <c r="K3" s="36"/>
    </row>
    <row r="4" spans="1:11" s="16" customFormat="1" x14ac:dyDescent="0.25">
      <c r="A4" s="81"/>
      <c r="B4" s="90"/>
      <c r="C4" s="8"/>
      <c r="D4" s="8"/>
      <c r="E4" s="9"/>
      <c r="F4" s="9"/>
      <c r="G4" s="9"/>
      <c r="H4" s="9"/>
      <c r="I4" s="10"/>
      <c r="J4" s="9"/>
      <c r="K4" s="11"/>
    </row>
    <row r="6" spans="1:11" x14ac:dyDescent="0.25">
      <c r="B6" s="88" t="s">
        <v>289</v>
      </c>
      <c r="I6" s="9"/>
    </row>
    <row r="7" spans="1:11" ht="31.5" x14ac:dyDescent="0.25">
      <c r="A7" s="12" t="s">
        <v>381</v>
      </c>
      <c r="B7" s="91" t="s">
        <v>381</v>
      </c>
      <c r="C7" s="12" t="s">
        <v>1</v>
      </c>
      <c r="D7" s="13" t="s">
        <v>2</v>
      </c>
      <c r="E7" s="13" t="s">
        <v>3</v>
      </c>
      <c r="F7" s="14" t="s">
        <v>350</v>
      </c>
      <c r="G7" s="15" t="s">
        <v>351</v>
      </c>
      <c r="H7" s="54" t="s">
        <v>378</v>
      </c>
      <c r="I7" s="14" t="s">
        <v>352</v>
      </c>
      <c r="J7" s="14" t="s">
        <v>353</v>
      </c>
      <c r="K7" s="16"/>
    </row>
    <row r="8" spans="1:11" x14ac:dyDescent="0.25">
      <c r="A8" s="17"/>
      <c r="B8" s="92"/>
      <c r="C8" s="17" t="s">
        <v>221</v>
      </c>
      <c r="D8" s="9" t="s">
        <v>290</v>
      </c>
      <c r="E8" s="18" t="s">
        <v>220</v>
      </c>
      <c r="F8" s="19">
        <v>100</v>
      </c>
      <c r="G8" s="20">
        <v>0</v>
      </c>
      <c r="H8" s="19">
        <v>0</v>
      </c>
      <c r="I8" s="21"/>
      <c r="J8" s="9">
        <v>100</v>
      </c>
    </row>
    <row r="9" spans="1:11" s="16" customFormat="1" x14ac:dyDescent="0.25">
      <c r="A9" s="17"/>
      <c r="B9" s="92"/>
      <c r="C9" s="17" t="s">
        <v>219</v>
      </c>
      <c r="D9" s="9" t="s">
        <v>291</v>
      </c>
      <c r="E9" s="18" t="s">
        <v>220</v>
      </c>
      <c r="F9" s="19">
        <v>90</v>
      </c>
      <c r="G9" s="20">
        <v>0</v>
      </c>
      <c r="H9" s="19">
        <v>0</v>
      </c>
      <c r="I9" s="21"/>
      <c r="J9" s="9">
        <v>90</v>
      </c>
      <c r="K9" s="11"/>
    </row>
    <row r="10" spans="1:11" x14ac:dyDescent="0.25">
      <c r="B10" s="92"/>
      <c r="C10" s="18"/>
      <c r="D10" s="18"/>
      <c r="I10" s="9"/>
    </row>
    <row r="11" spans="1:11" x14ac:dyDescent="0.25">
      <c r="B11" s="89" t="s">
        <v>292</v>
      </c>
      <c r="C11" s="18"/>
      <c r="D11" s="18"/>
      <c r="I11" s="9"/>
    </row>
    <row r="12" spans="1:11" ht="31.5" x14ac:dyDescent="0.25">
      <c r="B12" s="91" t="s">
        <v>381</v>
      </c>
      <c r="C12" s="12" t="s">
        <v>1</v>
      </c>
      <c r="D12" s="13" t="s">
        <v>2</v>
      </c>
      <c r="E12" s="13" t="s">
        <v>3</v>
      </c>
      <c r="F12" s="14" t="s">
        <v>350</v>
      </c>
      <c r="G12" s="15" t="s">
        <v>351</v>
      </c>
      <c r="H12" s="54" t="s">
        <v>378</v>
      </c>
      <c r="I12" s="14" t="s">
        <v>352</v>
      </c>
      <c r="J12" s="14" t="s">
        <v>353</v>
      </c>
      <c r="K12" s="16"/>
    </row>
    <row r="13" spans="1:11" x14ac:dyDescent="0.25">
      <c r="B13" s="93"/>
      <c r="C13" s="17" t="s">
        <v>168</v>
      </c>
      <c r="D13" s="9" t="s">
        <v>293</v>
      </c>
      <c r="E13" s="18" t="s">
        <v>5</v>
      </c>
      <c r="F13" s="19">
        <v>100</v>
      </c>
      <c r="G13" s="24">
        <v>0</v>
      </c>
      <c r="H13" s="24"/>
      <c r="I13" s="22"/>
      <c r="J13" s="9">
        <f>SUM(Tabela242975[[#This Row],[GAROPABA]:[PENHA]])</f>
        <v>100</v>
      </c>
    </row>
    <row r="14" spans="1:11" x14ac:dyDescent="0.25">
      <c r="B14" s="93"/>
      <c r="C14" s="17" t="s">
        <v>179</v>
      </c>
      <c r="D14" s="25" t="s">
        <v>290</v>
      </c>
      <c r="E14" s="18" t="s">
        <v>5</v>
      </c>
      <c r="F14" s="24">
        <v>90</v>
      </c>
      <c r="G14" s="24">
        <v>0</v>
      </c>
      <c r="H14" s="24"/>
      <c r="I14" s="26"/>
      <c r="J14" s="9">
        <f>SUM(Tabela242975[[#This Row],[GAROPABA]:[PENHA]])</f>
        <v>90</v>
      </c>
    </row>
    <row r="15" spans="1:11" x14ac:dyDescent="0.25">
      <c r="B15" s="93"/>
      <c r="C15" s="17" t="s">
        <v>177</v>
      </c>
      <c r="D15" s="9" t="s">
        <v>290</v>
      </c>
      <c r="E15" s="18" t="s">
        <v>5</v>
      </c>
      <c r="F15" s="19">
        <v>82</v>
      </c>
      <c r="G15" s="24">
        <v>0</v>
      </c>
      <c r="H15" s="23"/>
      <c r="I15" s="22"/>
      <c r="J15" s="9">
        <f>SUM(Tabela242975[[#This Row],[GAROPABA]:[PENHA]])</f>
        <v>82</v>
      </c>
    </row>
    <row r="16" spans="1:11" x14ac:dyDescent="0.25">
      <c r="B16" s="93"/>
      <c r="C16" s="17" t="s">
        <v>176</v>
      </c>
      <c r="D16" s="9" t="s">
        <v>290</v>
      </c>
      <c r="E16" s="18" t="s">
        <v>5</v>
      </c>
      <c r="F16" s="19">
        <v>75</v>
      </c>
      <c r="G16" s="24">
        <v>0</v>
      </c>
      <c r="H16" s="23"/>
      <c r="I16" s="22"/>
      <c r="J16" s="9">
        <f>SUM(Tabela242975[[#This Row],[GAROPABA]:[PENHA]])</f>
        <v>75</v>
      </c>
    </row>
    <row r="17" spans="1:11" x14ac:dyDescent="0.25">
      <c r="B17" s="93"/>
      <c r="C17" s="17" t="s">
        <v>175</v>
      </c>
      <c r="D17" s="9" t="s">
        <v>290</v>
      </c>
      <c r="E17" s="18" t="s">
        <v>5</v>
      </c>
      <c r="F17" s="19">
        <v>69</v>
      </c>
      <c r="G17" s="24">
        <v>0</v>
      </c>
      <c r="H17" s="27"/>
      <c r="I17" s="22"/>
      <c r="J17" s="9">
        <f>SUM(Tabela242975[[#This Row],[GAROPABA]:[PENHA]])</f>
        <v>69</v>
      </c>
    </row>
    <row r="18" spans="1:11" x14ac:dyDescent="0.25">
      <c r="B18" s="93"/>
      <c r="C18" s="17" t="s">
        <v>178</v>
      </c>
      <c r="D18" s="9" t="s">
        <v>290</v>
      </c>
      <c r="E18" s="18" t="s">
        <v>5</v>
      </c>
      <c r="F18" s="19">
        <v>64</v>
      </c>
      <c r="G18" s="24">
        <v>0</v>
      </c>
      <c r="I18" s="22"/>
      <c r="J18" s="9">
        <f>SUM(Tabela242975[[#This Row],[GAROPABA]:[PENHA]])</f>
        <v>64</v>
      </c>
    </row>
    <row r="19" spans="1:11" x14ac:dyDescent="0.25">
      <c r="B19" s="93"/>
      <c r="C19" s="17" t="s">
        <v>354</v>
      </c>
      <c r="D19" s="9" t="s">
        <v>293</v>
      </c>
      <c r="E19" s="18" t="s">
        <v>5</v>
      </c>
      <c r="F19" s="19">
        <v>0</v>
      </c>
      <c r="G19" s="24">
        <v>0</v>
      </c>
      <c r="I19" s="22"/>
      <c r="J19" s="9">
        <f>SUM(Tabela242975[[#This Row],[GAROPABA]:[PENHA]])</f>
        <v>0</v>
      </c>
    </row>
    <row r="20" spans="1:11" x14ac:dyDescent="0.25">
      <c r="B20" s="93"/>
      <c r="C20" s="17" t="s">
        <v>4</v>
      </c>
      <c r="D20" s="9" t="s">
        <v>290</v>
      </c>
      <c r="E20" s="18" t="s">
        <v>5</v>
      </c>
      <c r="F20" s="23">
        <v>0</v>
      </c>
      <c r="G20" s="24">
        <v>0</v>
      </c>
      <c r="I20" s="22"/>
      <c r="J20" s="9">
        <f>SUM(Tabela242975[[#This Row],[GAROPABA]:[PENHA]])</f>
        <v>0</v>
      </c>
    </row>
    <row r="21" spans="1:11" x14ac:dyDescent="0.25">
      <c r="B21" s="92"/>
      <c r="C21" s="18"/>
      <c r="D21" s="18"/>
      <c r="I21" s="9"/>
    </row>
    <row r="22" spans="1:11" x14ac:dyDescent="0.25">
      <c r="B22" s="89" t="s">
        <v>294</v>
      </c>
      <c r="C22" s="18"/>
      <c r="D22" s="18"/>
      <c r="I22" s="9"/>
    </row>
    <row r="23" spans="1:11" s="16" customFormat="1" ht="31.5" x14ac:dyDescent="0.25">
      <c r="A23" s="81"/>
      <c r="B23" s="91" t="s">
        <v>381</v>
      </c>
      <c r="C23" s="12" t="s">
        <v>1</v>
      </c>
      <c r="D23" s="13" t="s">
        <v>2</v>
      </c>
      <c r="E23" s="13" t="s">
        <v>3</v>
      </c>
      <c r="F23" s="14" t="s">
        <v>350</v>
      </c>
      <c r="G23" s="15" t="s">
        <v>351</v>
      </c>
      <c r="H23" s="54" t="s">
        <v>378</v>
      </c>
      <c r="I23" s="14" t="s">
        <v>352</v>
      </c>
      <c r="J23" s="14" t="s">
        <v>353</v>
      </c>
      <c r="K23" s="11"/>
    </row>
    <row r="24" spans="1:11" x14ac:dyDescent="0.25">
      <c r="B24" s="92"/>
      <c r="C24" s="17" t="s">
        <v>222</v>
      </c>
      <c r="D24" s="18" t="s">
        <v>355</v>
      </c>
      <c r="E24" s="18" t="s">
        <v>223</v>
      </c>
      <c r="F24" s="19">
        <v>0</v>
      </c>
      <c r="G24" s="20">
        <v>100</v>
      </c>
      <c r="H24" s="19">
        <v>0</v>
      </c>
      <c r="I24" s="21">
        <v>0</v>
      </c>
      <c r="J24" s="9">
        <v>100</v>
      </c>
    </row>
    <row r="25" spans="1:11" x14ac:dyDescent="0.25">
      <c r="B25" s="92"/>
      <c r="C25" s="18"/>
      <c r="D25" s="18"/>
      <c r="I25" s="9"/>
    </row>
    <row r="26" spans="1:11" x14ac:dyDescent="0.25">
      <c r="B26" s="89" t="s">
        <v>295</v>
      </c>
      <c r="C26" s="18"/>
      <c r="D26" s="18"/>
      <c r="I26" s="9"/>
      <c r="K26" s="16"/>
    </row>
    <row r="27" spans="1:11" ht="31.5" x14ac:dyDescent="0.25">
      <c r="B27" s="91" t="s">
        <v>381</v>
      </c>
      <c r="C27" s="12" t="s">
        <v>1</v>
      </c>
      <c r="D27" s="13" t="s">
        <v>2</v>
      </c>
      <c r="E27" s="13" t="s">
        <v>3</v>
      </c>
      <c r="F27" s="14" t="s">
        <v>350</v>
      </c>
      <c r="G27" s="15" t="s">
        <v>351</v>
      </c>
      <c r="H27" s="54" t="s">
        <v>378</v>
      </c>
      <c r="I27" s="14" t="s">
        <v>352</v>
      </c>
      <c r="J27" s="14" t="s">
        <v>353</v>
      </c>
    </row>
    <row r="28" spans="1:11" x14ac:dyDescent="0.25">
      <c r="B28" s="93"/>
      <c r="C28" s="17" t="s">
        <v>139</v>
      </c>
      <c r="D28" s="18" t="s">
        <v>297</v>
      </c>
      <c r="E28" s="18" t="s">
        <v>123</v>
      </c>
      <c r="F28" s="19">
        <v>82</v>
      </c>
      <c r="G28" s="73">
        <v>100</v>
      </c>
      <c r="H28" s="73">
        <v>0</v>
      </c>
      <c r="I28" s="23">
        <v>100</v>
      </c>
      <c r="J28" s="9">
        <f>Tabela343177[[#This Row],[PENHA]]+Tabela343177[[#This Row],[PRAIA DO SONHO]]+Tabela343177[[#This Row],[JURERÊ]]+Tabela343177[[#This Row],[GAROPABA]]</f>
        <v>282</v>
      </c>
    </row>
    <row r="29" spans="1:11" x14ac:dyDescent="0.25">
      <c r="B29" s="93"/>
      <c r="C29" s="17" t="s">
        <v>182</v>
      </c>
      <c r="D29" s="18" t="s">
        <v>290</v>
      </c>
      <c r="E29" s="18" t="s">
        <v>123</v>
      </c>
      <c r="F29" s="19">
        <v>75</v>
      </c>
      <c r="G29" s="73">
        <v>100</v>
      </c>
      <c r="H29" s="73">
        <v>0</v>
      </c>
      <c r="I29" s="66">
        <v>0</v>
      </c>
      <c r="J29" s="9">
        <f>Tabela343177[[#This Row],[PENHA]]+Tabela343177[[#This Row],[PRAIA DO SONHO]]+Tabela343177[[#This Row],[JURERÊ]]+Tabela343177[[#This Row],[GAROPABA]]</f>
        <v>175</v>
      </c>
    </row>
    <row r="30" spans="1:11" x14ac:dyDescent="0.25">
      <c r="B30" s="93"/>
      <c r="C30" s="17" t="s">
        <v>121</v>
      </c>
      <c r="D30" s="18" t="s">
        <v>122</v>
      </c>
      <c r="E30" s="18" t="s">
        <v>123</v>
      </c>
      <c r="F30" s="19">
        <v>100</v>
      </c>
      <c r="G30" s="73">
        <v>0</v>
      </c>
      <c r="H30" s="73">
        <v>0</v>
      </c>
      <c r="I30" s="66">
        <v>0</v>
      </c>
      <c r="J30" s="9">
        <f>Tabela343177[[#This Row],[PENHA]]+Tabela343177[[#This Row],[PRAIA DO SONHO]]+Tabela343177[[#This Row],[JURERÊ]]+Tabela343177[[#This Row],[GAROPABA]]</f>
        <v>100</v>
      </c>
    </row>
    <row r="31" spans="1:11" x14ac:dyDescent="0.25">
      <c r="B31" s="93"/>
      <c r="C31" s="17" t="s">
        <v>146</v>
      </c>
      <c r="D31" s="18" t="s">
        <v>290</v>
      </c>
      <c r="E31" s="18" t="s">
        <v>123</v>
      </c>
      <c r="F31" s="67">
        <v>100</v>
      </c>
      <c r="G31" s="73">
        <v>0</v>
      </c>
      <c r="H31" s="73">
        <v>0</v>
      </c>
      <c r="I31" s="66">
        <v>0</v>
      </c>
      <c r="J31" s="9">
        <f>Tabela343177[[#This Row],[PENHA]]+Tabela343177[[#This Row],[PRAIA DO SONHO]]+Tabela343177[[#This Row],[JURERÊ]]+Tabela343177[[#This Row],[GAROPABA]]</f>
        <v>100</v>
      </c>
    </row>
    <row r="32" spans="1:11" s="16" customFormat="1" x14ac:dyDescent="0.25">
      <c r="A32" s="81"/>
      <c r="B32" s="93"/>
      <c r="C32" s="17" t="s">
        <v>161</v>
      </c>
      <c r="D32" s="18" t="s">
        <v>298</v>
      </c>
      <c r="E32" s="18" t="s">
        <v>123</v>
      </c>
      <c r="F32" s="19">
        <v>90</v>
      </c>
      <c r="G32" s="73">
        <v>0</v>
      </c>
      <c r="H32" s="73">
        <v>0</v>
      </c>
      <c r="I32" s="66">
        <v>0</v>
      </c>
      <c r="J32" s="9">
        <f>Tabela343177[[#This Row],[PENHA]]+Tabela343177[[#This Row],[PRAIA DO SONHO]]+Tabela343177[[#This Row],[JURERÊ]]+Tabela343177[[#This Row],[GAROPABA]]</f>
        <v>90</v>
      </c>
      <c r="K32" s="11"/>
    </row>
    <row r="33" spans="1:11" s="16" customFormat="1" x14ac:dyDescent="0.25">
      <c r="A33" s="81"/>
      <c r="B33" s="93"/>
      <c r="C33" s="17" t="s">
        <v>125</v>
      </c>
      <c r="D33" s="18" t="s">
        <v>296</v>
      </c>
      <c r="E33" s="18" t="s">
        <v>123</v>
      </c>
      <c r="F33" s="67">
        <v>90</v>
      </c>
      <c r="G33" s="73">
        <v>0</v>
      </c>
      <c r="H33" s="73">
        <v>0</v>
      </c>
      <c r="I33" s="66">
        <v>0</v>
      </c>
      <c r="J33" s="9">
        <f>Tabela343177[[#This Row],[PENHA]]+Tabela343177[[#This Row],[PRAIA DO SONHO]]+Tabela343177[[#This Row],[JURERÊ]]+Tabela343177[[#This Row],[GAROPABA]]</f>
        <v>90</v>
      </c>
      <c r="K33" s="11"/>
    </row>
    <row r="34" spans="1:11" x14ac:dyDescent="0.25">
      <c r="B34" s="93"/>
      <c r="C34" s="17" t="s">
        <v>183</v>
      </c>
      <c r="D34" s="18" t="s">
        <v>290</v>
      </c>
      <c r="E34" s="18" t="s">
        <v>123</v>
      </c>
      <c r="F34" s="66">
        <v>82</v>
      </c>
      <c r="G34" s="73">
        <v>0</v>
      </c>
      <c r="H34" s="73">
        <v>0</v>
      </c>
      <c r="I34" s="66">
        <v>0</v>
      </c>
      <c r="J34" s="9">
        <f>Tabela343177[[#This Row],[PENHA]]+Tabela343177[[#This Row],[PRAIA DO SONHO]]+Tabela343177[[#This Row],[JURERÊ]]+Tabela343177[[#This Row],[GAROPABA]]</f>
        <v>82</v>
      </c>
    </row>
    <row r="35" spans="1:11" x14ac:dyDescent="0.25">
      <c r="B35" s="93"/>
      <c r="C35" s="17" t="s">
        <v>181</v>
      </c>
      <c r="D35" s="18" t="s">
        <v>299</v>
      </c>
      <c r="E35" s="18" t="s">
        <v>123</v>
      </c>
      <c r="F35" s="23">
        <v>69</v>
      </c>
      <c r="G35" s="73">
        <v>0</v>
      </c>
      <c r="H35" s="73">
        <v>0</v>
      </c>
      <c r="I35" s="66">
        <v>0</v>
      </c>
      <c r="J35" s="9">
        <f>Tabela343177[[#This Row],[PENHA]]+Tabela343177[[#This Row],[PRAIA DO SONHO]]+Tabela343177[[#This Row],[JURERÊ]]+Tabela343177[[#This Row],[GAROPABA]]</f>
        <v>69</v>
      </c>
      <c r="K35" s="16"/>
    </row>
    <row r="36" spans="1:11" x14ac:dyDescent="0.25">
      <c r="B36" s="93"/>
      <c r="C36" s="17" t="s">
        <v>180</v>
      </c>
      <c r="D36" s="18" t="s">
        <v>299</v>
      </c>
      <c r="E36" s="18" t="s">
        <v>123</v>
      </c>
      <c r="F36" s="23">
        <v>64</v>
      </c>
      <c r="G36" s="73">
        <v>0</v>
      </c>
      <c r="H36" s="73">
        <v>0</v>
      </c>
      <c r="I36" s="66">
        <v>0</v>
      </c>
      <c r="J36" s="9">
        <f>Tabela343177[[#This Row],[PENHA]]+Tabela343177[[#This Row],[PRAIA DO SONHO]]+Tabela343177[[#This Row],[JURERÊ]]+Tabela343177[[#This Row],[GAROPABA]]</f>
        <v>64</v>
      </c>
      <c r="K36" s="16"/>
    </row>
    <row r="37" spans="1:11" x14ac:dyDescent="0.25">
      <c r="B37" s="92"/>
      <c r="C37" s="18"/>
      <c r="D37" s="18"/>
      <c r="I37" s="9"/>
    </row>
    <row r="38" spans="1:11" s="16" customFormat="1" x14ac:dyDescent="0.25">
      <c r="A38" s="81"/>
      <c r="B38" s="89" t="s">
        <v>300</v>
      </c>
      <c r="C38" s="18"/>
      <c r="D38" s="18"/>
      <c r="E38" s="9"/>
      <c r="F38" s="9"/>
      <c r="G38" s="9"/>
      <c r="H38" s="9"/>
      <c r="I38" s="9"/>
      <c r="J38" s="9"/>
      <c r="K38" s="11"/>
    </row>
    <row r="39" spans="1:11" ht="31.5" x14ac:dyDescent="0.25">
      <c r="B39" s="91" t="s">
        <v>381</v>
      </c>
      <c r="C39" s="12" t="s">
        <v>1</v>
      </c>
      <c r="D39" s="13" t="s">
        <v>2</v>
      </c>
      <c r="E39" s="13" t="s">
        <v>3</v>
      </c>
      <c r="F39" s="14" t="s">
        <v>350</v>
      </c>
      <c r="G39" s="15" t="s">
        <v>351</v>
      </c>
      <c r="H39" s="54" t="s">
        <v>378</v>
      </c>
      <c r="I39" s="14" t="s">
        <v>352</v>
      </c>
      <c r="J39" s="14" t="s">
        <v>353</v>
      </c>
    </row>
    <row r="40" spans="1:11" x14ac:dyDescent="0.25">
      <c r="B40" s="94" t="s">
        <v>386</v>
      </c>
      <c r="C40" s="17" t="s">
        <v>224</v>
      </c>
      <c r="D40" s="18" t="s">
        <v>301</v>
      </c>
      <c r="E40" s="18" t="s">
        <v>225</v>
      </c>
      <c r="F40" s="19">
        <v>100</v>
      </c>
      <c r="G40" s="20">
        <v>100</v>
      </c>
      <c r="H40" s="19">
        <v>100</v>
      </c>
      <c r="I40" s="20">
        <v>100</v>
      </c>
      <c r="J40" s="9">
        <f>Tabela353278[[#This Row],[PENHA]]+Tabela353278[[#This Row],[PRAIA DO SONHO]]+Tabela353278[[#This Row],[JURERÊ]]+Tabela353278[[#This Row],[GAROPABA]]</f>
        <v>400</v>
      </c>
    </row>
    <row r="41" spans="1:11" x14ac:dyDescent="0.25">
      <c r="B41" s="92">
        <v>1</v>
      </c>
      <c r="C41" s="17" t="s">
        <v>227</v>
      </c>
      <c r="D41" s="18" t="s">
        <v>303</v>
      </c>
      <c r="E41" s="18" t="s">
        <v>225</v>
      </c>
      <c r="F41" s="19">
        <v>82</v>
      </c>
      <c r="G41" s="20">
        <v>90</v>
      </c>
      <c r="H41" s="19">
        <v>0</v>
      </c>
      <c r="I41" s="20">
        <v>82</v>
      </c>
      <c r="J41" s="9">
        <f>Tabela353278[[#This Row],[PENHA]]+Tabela353278[[#This Row],[PRAIA DO SONHO]]+Tabela353278[[#This Row],[JURERÊ]]+Tabela353278[[#This Row],[GAROPABA]]</f>
        <v>254</v>
      </c>
      <c r="K41" s="16"/>
    </row>
    <row r="42" spans="1:11" x14ac:dyDescent="0.25">
      <c r="B42" s="92">
        <v>2</v>
      </c>
      <c r="C42" s="17" t="s">
        <v>226</v>
      </c>
      <c r="D42" s="18" t="s">
        <v>302</v>
      </c>
      <c r="E42" s="18" t="s">
        <v>225</v>
      </c>
      <c r="F42" s="23">
        <v>90</v>
      </c>
      <c r="G42" s="20">
        <v>0</v>
      </c>
      <c r="H42" s="23">
        <v>0</v>
      </c>
      <c r="I42" s="20">
        <v>90</v>
      </c>
      <c r="J42" s="9">
        <f>Tabela353278[[#This Row],[PENHA]]+Tabela353278[[#This Row],[PRAIA DO SONHO]]+Tabela353278[[#This Row],[JURERÊ]]+Tabela353278[[#This Row],[GAROPABA]]</f>
        <v>180</v>
      </c>
    </row>
    <row r="43" spans="1:11" x14ac:dyDescent="0.25">
      <c r="B43" s="92"/>
      <c r="C43" s="18"/>
      <c r="D43" s="18"/>
      <c r="I43" s="9"/>
    </row>
    <row r="44" spans="1:11" x14ac:dyDescent="0.25">
      <c r="B44" s="89" t="s">
        <v>304</v>
      </c>
      <c r="C44" s="18"/>
      <c r="D44" s="18"/>
      <c r="I44" s="9"/>
    </row>
    <row r="45" spans="1:11" ht="31.5" x14ac:dyDescent="0.25">
      <c r="B45" s="91" t="s">
        <v>381</v>
      </c>
      <c r="C45" s="12" t="s">
        <v>1</v>
      </c>
      <c r="D45" s="13" t="s">
        <v>2</v>
      </c>
      <c r="E45" s="13" t="s">
        <v>3</v>
      </c>
      <c r="F45" s="14" t="s">
        <v>350</v>
      </c>
      <c r="G45" s="15" t="s">
        <v>351</v>
      </c>
      <c r="H45" s="54" t="s">
        <v>378</v>
      </c>
      <c r="I45" s="14" t="s">
        <v>352</v>
      </c>
      <c r="J45" s="14" t="s">
        <v>353</v>
      </c>
    </row>
    <row r="46" spans="1:11" x14ac:dyDescent="0.25">
      <c r="B46" s="93">
        <v>1</v>
      </c>
      <c r="C46" s="17" t="s">
        <v>184</v>
      </c>
      <c r="D46" s="9" t="s">
        <v>302</v>
      </c>
      <c r="E46" s="18" t="s">
        <v>7</v>
      </c>
      <c r="F46" s="19">
        <v>69</v>
      </c>
      <c r="G46" s="20">
        <v>82</v>
      </c>
      <c r="H46" s="24">
        <v>100</v>
      </c>
      <c r="I46" s="45">
        <v>100</v>
      </c>
      <c r="J46" s="9">
        <f>Tabela363379[[#This Row],[PENHA]]+Tabela363379[[#This Row],[PRAIA DO SONHO]]+Tabela363379[[#This Row],[JURERÊ]]+Tabela363379[[#This Row],[GAROPABA]]</f>
        <v>351</v>
      </c>
    </row>
    <row r="47" spans="1:11" x14ac:dyDescent="0.25">
      <c r="B47" s="93" t="s">
        <v>384</v>
      </c>
      <c r="C47" s="17" t="s">
        <v>118</v>
      </c>
      <c r="D47" s="9" t="s">
        <v>306</v>
      </c>
      <c r="E47" s="18" t="s">
        <v>7</v>
      </c>
      <c r="F47" s="19">
        <v>100</v>
      </c>
      <c r="G47" s="20">
        <v>100</v>
      </c>
      <c r="H47" s="24">
        <v>0</v>
      </c>
      <c r="I47" s="45">
        <v>0</v>
      </c>
      <c r="J47" s="9">
        <f>Tabela363379[[#This Row],[PENHA]]+Tabela363379[[#This Row],[PRAIA DO SONHO]]+Tabela363379[[#This Row],[JURERÊ]]+Tabela363379[[#This Row],[GAROPABA]]</f>
        <v>200</v>
      </c>
    </row>
    <row r="48" spans="1:11" x14ac:dyDescent="0.25">
      <c r="B48" s="93" t="s">
        <v>384</v>
      </c>
      <c r="C48" s="17" t="s">
        <v>129</v>
      </c>
      <c r="D48" s="9" t="s">
        <v>306</v>
      </c>
      <c r="E48" s="18" t="s">
        <v>7</v>
      </c>
      <c r="F48" s="19">
        <v>90</v>
      </c>
      <c r="G48" s="20">
        <v>90</v>
      </c>
      <c r="H48" s="9">
        <v>0</v>
      </c>
      <c r="I48" s="9">
        <v>0</v>
      </c>
      <c r="J48" s="9">
        <f>Tabela363379[[#This Row],[PENHA]]+Tabela363379[[#This Row],[PRAIA DO SONHO]]+Tabela363379[[#This Row],[JURERÊ]]+Tabela363379[[#This Row],[GAROPABA]]</f>
        <v>180</v>
      </c>
    </row>
    <row r="49" spans="2:10" x14ac:dyDescent="0.25">
      <c r="B49" s="93" t="s">
        <v>384</v>
      </c>
      <c r="C49" s="17" t="s">
        <v>132</v>
      </c>
      <c r="D49" s="9" t="s">
        <v>302</v>
      </c>
      <c r="E49" s="18" t="s">
        <v>7</v>
      </c>
      <c r="F49" s="19">
        <v>82</v>
      </c>
      <c r="G49" s="20">
        <v>0</v>
      </c>
      <c r="H49" s="9">
        <v>0</v>
      </c>
      <c r="I49" s="9">
        <v>0</v>
      </c>
      <c r="J49" s="9">
        <f>Tabela363379[[#This Row],[PENHA]]+Tabela363379[[#This Row],[PRAIA DO SONHO]]+Tabela363379[[#This Row],[JURERÊ]]+Tabela363379[[#This Row],[GAROPABA]]</f>
        <v>82</v>
      </c>
    </row>
    <row r="50" spans="2:10" x14ac:dyDescent="0.25">
      <c r="B50" s="93" t="s">
        <v>384</v>
      </c>
      <c r="C50" s="17" t="s">
        <v>141</v>
      </c>
      <c r="D50" s="9" t="s">
        <v>303</v>
      </c>
      <c r="E50" s="18" t="s">
        <v>7</v>
      </c>
      <c r="F50" s="19">
        <v>75</v>
      </c>
      <c r="G50" s="20">
        <v>0</v>
      </c>
      <c r="H50" s="23">
        <v>0</v>
      </c>
      <c r="I50" s="22">
        <v>0</v>
      </c>
      <c r="J50" s="9">
        <f>Tabela363379[[#This Row],[PENHA]]+Tabela363379[[#This Row],[PRAIA DO SONHO]]+Tabela363379[[#This Row],[JURERÊ]]+Tabela363379[[#This Row],[GAROPABA]]</f>
        <v>75</v>
      </c>
    </row>
    <row r="51" spans="2:10" x14ac:dyDescent="0.25">
      <c r="B51" s="93" t="s">
        <v>385</v>
      </c>
      <c r="C51" s="17" t="s">
        <v>6</v>
      </c>
      <c r="D51" s="18" t="s">
        <v>305</v>
      </c>
      <c r="E51" s="18" t="s">
        <v>7</v>
      </c>
      <c r="F51" s="19">
        <v>0</v>
      </c>
      <c r="G51" s="20">
        <v>0</v>
      </c>
      <c r="H51" s="23">
        <v>0</v>
      </c>
      <c r="I51" s="22">
        <v>0</v>
      </c>
      <c r="J51" s="9">
        <f>Tabela363379[[#This Row],[PENHA]]+Tabela363379[[#This Row],[PRAIA DO SONHO]]+Tabela363379[[#This Row],[JURERÊ]]+Tabela363379[[#This Row],[GAROPABA]]</f>
        <v>0</v>
      </c>
    </row>
    <row r="52" spans="2:10" x14ac:dyDescent="0.25">
      <c r="B52" s="92"/>
      <c r="C52" s="18"/>
      <c r="D52" s="18"/>
      <c r="I52" s="9"/>
    </row>
    <row r="53" spans="2:10" x14ac:dyDescent="0.25">
      <c r="B53" s="89" t="s">
        <v>307</v>
      </c>
      <c r="C53" s="18"/>
      <c r="D53" s="18"/>
      <c r="I53" s="9"/>
    </row>
    <row r="54" spans="2:10" ht="31.5" x14ac:dyDescent="0.25">
      <c r="B54" s="91" t="s">
        <v>381</v>
      </c>
      <c r="C54" s="12" t="s">
        <v>1</v>
      </c>
      <c r="D54" s="13" t="s">
        <v>2</v>
      </c>
      <c r="E54" s="13" t="s">
        <v>3</v>
      </c>
      <c r="F54" s="14" t="s">
        <v>350</v>
      </c>
      <c r="G54" s="15" t="s">
        <v>351</v>
      </c>
      <c r="H54" s="54" t="s">
        <v>378</v>
      </c>
      <c r="I54" s="14" t="s">
        <v>352</v>
      </c>
      <c r="J54" s="14" t="s">
        <v>353</v>
      </c>
    </row>
    <row r="55" spans="2:10" x14ac:dyDescent="0.25">
      <c r="B55" s="93">
        <v>1</v>
      </c>
      <c r="C55" s="17" t="s">
        <v>232</v>
      </c>
      <c r="D55" s="9" t="s">
        <v>303</v>
      </c>
      <c r="E55" s="18" t="s">
        <v>229</v>
      </c>
      <c r="F55" s="19">
        <v>82</v>
      </c>
      <c r="G55" s="24">
        <v>90</v>
      </c>
      <c r="H55" s="67">
        <v>90</v>
      </c>
      <c r="I55" s="45">
        <v>90</v>
      </c>
      <c r="J55" s="9">
        <f>Tabela373480[[#This Row],[PENHA]]+Tabela373480[[#This Row],[PRAIA DO SONHO]]+Tabela373480[[#This Row],[JURERÊ]]+Tabela373480[[#This Row],[GAROPABA]]</f>
        <v>352</v>
      </c>
    </row>
    <row r="56" spans="2:10" x14ac:dyDescent="0.25">
      <c r="B56" s="95" t="s">
        <v>386</v>
      </c>
      <c r="C56" s="17" t="s">
        <v>231</v>
      </c>
      <c r="D56" s="9" t="s">
        <v>308</v>
      </c>
      <c r="E56" s="18" t="s">
        <v>229</v>
      </c>
      <c r="F56" s="19">
        <v>100</v>
      </c>
      <c r="G56" s="24">
        <v>100</v>
      </c>
      <c r="H56" s="66">
        <v>0</v>
      </c>
      <c r="I56" s="66">
        <v>100</v>
      </c>
      <c r="J56" s="9">
        <f>Tabela373480[[#This Row],[PENHA]]+Tabela373480[[#This Row],[PRAIA DO SONHO]]+Tabela373480[[#This Row],[JURERÊ]]+Tabela373480[[#This Row],[GAROPABA]]</f>
        <v>300</v>
      </c>
    </row>
    <row r="57" spans="2:10" x14ac:dyDescent="0.25">
      <c r="B57" s="93" t="s">
        <v>384</v>
      </c>
      <c r="C57" s="17" t="s">
        <v>228</v>
      </c>
      <c r="D57" s="9" t="s">
        <v>303</v>
      </c>
      <c r="E57" s="18" t="s">
        <v>229</v>
      </c>
      <c r="F57" s="19">
        <v>90</v>
      </c>
      <c r="G57" s="24">
        <v>0</v>
      </c>
      <c r="H57" s="23">
        <v>100</v>
      </c>
      <c r="I57" s="22">
        <v>0</v>
      </c>
      <c r="J57" s="9">
        <f>Tabela373480[[#This Row],[PENHA]]+Tabela373480[[#This Row],[PRAIA DO SONHO]]+Tabela373480[[#This Row],[JURERÊ]]+Tabela373480[[#This Row],[GAROPABA]]</f>
        <v>190</v>
      </c>
    </row>
    <row r="58" spans="2:10" x14ac:dyDescent="0.25">
      <c r="B58" s="93" t="s">
        <v>385</v>
      </c>
      <c r="C58" s="17" t="s">
        <v>230</v>
      </c>
      <c r="D58" s="18" t="s">
        <v>306</v>
      </c>
      <c r="E58" s="18" t="s">
        <v>229</v>
      </c>
      <c r="F58" s="19">
        <v>0</v>
      </c>
      <c r="G58" s="24">
        <v>0</v>
      </c>
      <c r="H58" s="67">
        <v>0</v>
      </c>
      <c r="I58" s="45">
        <v>0</v>
      </c>
      <c r="J58" s="9">
        <f>Tabela373480[[#This Row],[PENHA]]+Tabela373480[[#This Row],[PRAIA DO SONHO]]+Tabela373480[[#This Row],[JURERÊ]]+Tabela373480[[#This Row],[GAROPABA]]</f>
        <v>0</v>
      </c>
    </row>
    <row r="59" spans="2:10" x14ac:dyDescent="0.25">
      <c r="B59" s="92"/>
      <c r="C59" s="18"/>
      <c r="D59" s="18"/>
      <c r="I59" s="9"/>
    </row>
    <row r="60" spans="2:10" x14ac:dyDescent="0.25">
      <c r="B60" s="89" t="s">
        <v>309</v>
      </c>
      <c r="C60" s="18"/>
      <c r="D60" s="18"/>
      <c r="I60" s="9"/>
    </row>
    <row r="61" spans="2:10" ht="31.5" x14ac:dyDescent="0.25">
      <c r="B61" s="91" t="s">
        <v>381</v>
      </c>
      <c r="C61" s="12" t="s">
        <v>1</v>
      </c>
      <c r="D61" s="13" t="s">
        <v>2</v>
      </c>
      <c r="E61" s="13" t="s">
        <v>3</v>
      </c>
      <c r="F61" s="14" t="s">
        <v>350</v>
      </c>
      <c r="G61" s="15" t="s">
        <v>351</v>
      </c>
      <c r="H61" s="54" t="s">
        <v>378</v>
      </c>
      <c r="I61" s="14" t="s">
        <v>352</v>
      </c>
      <c r="J61" s="14" t="s">
        <v>353</v>
      </c>
    </row>
    <row r="62" spans="2:10" x14ac:dyDescent="0.25">
      <c r="B62" s="95" t="s">
        <v>386</v>
      </c>
      <c r="C62" s="17" t="s">
        <v>115</v>
      </c>
      <c r="D62" s="18" t="s">
        <v>356</v>
      </c>
      <c r="E62" s="18" t="s">
        <v>9</v>
      </c>
      <c r="F62" s="19">
        <v>100</v>
      </c>
      <c r="G62" s="20">
        <v>100</v>
      </c>
      <c r="H62" s="24">
        <v>90</v>
      </c>
      <c r="I62" s="86">
        <v>100</v>
      </c>
      <c r="J62" s="9">
        <f>Tabela383581[[#This Row],[PENHA]]+Tabela383581[[#This Row],[PRAIA DO SONHO]]+Tabela383581[[#This Row],[JURERÊ]]+Tabela383581[[#This Row],[GAROPABA]]</f>
        <v>390</v>
      </c>
    </row>
    <row r="63" spans="2:10" x14ac:dyDescent="0.25">
      <c r="B63" s="93">
        <v>1</v>
      </c>
      <c r="C63" s="17" t="s">
        <v>174</v>
      </c>
      <c r="D63" s="9" t="s">
        <v>311</v>
      </c>
      <c r="E63" s="18" t="s">
        <v>9</v>
      </c>
      <c r="F63" s="19">
        <v>57</v>
      </c>
      <c r="G63" s="20">
        <v>69</v>
      </c>
      <c r="H63" s="24">
        <v>75</v>
      </c>
      <c r="I63" s="86">
        <v>69</v>
      </c>
      <c r="J63" s="9">
        <f>Tabela383581[[#This Row],[PENHA]]+Tabela383581[[#This Row],[PRAIA DO SONHO]]+Tabela383581[[#This Row],[JURERÊ]]+Tabela383581[[#This Row],[GAROPABA]]</f>
        <v>270</v>
      </c>
    </row>
    <row r="64" spans="2:10" x14ac:dyDescent="0.25">
      <c r="B64" s="93">
        <v>2</v>
      </c>
      <c r="C64" s="17" t="s">
        <v>120</v>
      </c>
      <c r="D64" s="9" t="s">
        <v>310</v>
      </c>
      <c r="E64" s="18" t="s">
        <v>9</v>
      </c>
      <c r="F64" s="19">
        <v>82</v>
      </c>
      <c r="G64" s="20">
        <v>90</v>
      </c>
      <c r="H64" s="9">
        <v>0</v>
      </c>
      <c r="I64" s="86">
        <v>82</v>
      </c>
      <c r="J64" s="9">
        <f>Tabela383581[[#This Row],[PENHA]]+Tabela383581[[#This Row],[PRAIA DO SONHO]]+Tabela383581[[#This Row],[JURERÊ]]+Tabela383581[[#This Row],[GAROPABA]]</f>
        <v>254</v>
      </c>
    </row>
    <row r="65" spans="2:10" x14ac:dyDescent="0.25">
      <c r="B65" s="93">
        <v>3</v>
      </c>
      <c r="C65" s="17" t="s">
        <v>186</v>
      </c>
      <c r="D65" s="9" t="s">
        <v>312</v>
      </c>
      <c r="E65" s="18" t="s">
        <v>9</v>
      </c>
      <c r="F65" s="19">
        <v>54</v>
      </c>
      <c r="G65" s="20">
        <v>64</v>
      </c>
      <c r="H65" s="9">
        <v>69</v>
      </c>
      <c r="I65" s="86">
        <v>64</v>
      </c>
      <c r="J65" s="9">
        <f>Tabela383581[[#This Row],[PENHA]]+Tabela383581[[#This Row],[PRAIA DO SONHO]]+Tabela383581[[#This Row],[JURERÊ]]+Tabela383581[[#This Row],[GAROPABA]]</f>
        <v>251</v>
      </c>
    </row>
    <row r="66" spans="2:10" x14ac:dyDescent="0.25">
      <c r="B66" s="93" t="s">
        <v>384</v>
      </c>
      <c r="C66" s="17" t="s">
        <v>116</v>
      </c>
      <c r="D66" s="9" t="s">
        <v>302</v>
      </c>
      <c r="E66" s="18" t="s">
        <v>9</v>
      </c>
      <c r="F66" s="19">
        <v>90</v>
      </c>
      <c r="G66" s="20">
        <v>0</v>
      </c>
      <c r="H66" s="9">
        <v>100</v>
      </c>
      <c r="I66" s="86">
        <v>0</v>
      </c>
      <c r="J66" s="9">
        <f>Tabela383581[[#This Row],[PENHA]]+Tabela383581[[#This Row],[PRAIA DO SONHO]]+Tabela383581[[#This Row],[JURERÊ]]+Tabela383581[[#This Row],[GAROPABA]]</f>
        <v>190</v>
      </c>
    </row>
    <row r="67" spans="2:10" x14ac:dyDescent="0.25">
      <c r="B67" s="93" t="s">
        <v>384</v>
      </c>
      <c r="C67" s="17" t="s">
        <v>357</v>
      </c>
      <c r="D67" s="18" t="s">
        <v>303</v>
      </c>
      <c r="E67" s="18" t="s">
        <v>9</v>
      </c>
      <c r="F67" s="19">
        <v>0</v>
      </c>
      <c r="G67" s="20">
        <v>82</v>
      </c>
      <c r="H67" s="9">
        <v>0</v>
      </c>
      <c r="I67" s="86">
        <v>90</v>
      </c>
      <c r="J67" s="9">
        <f>Tabela383581[[#This Row],[PENHA]]+Tabela383581[[#This Row],[PRAIA DO SONHO]]+Tabela383581[[#This Row],[JURERÊ]]+Tabela383581[[#This Row],[GAROPABA]]</f>
        <v>172</v>
      </c>
    </row>
    <row r="68" spans="2:10" x14ac:dyDescent="0.25">
      <c r="B68" s="93" t="s">
        <v>384</v>
      </c>
      <c r="C68" s="17" t="s">
        <v>18</v>
      </c>
      <c r="D68" s="9" t="s">
        <v>303</v>
      </c>
      <c r="E68" s="18" t="s">
        <v>9</v>
      </c>
      <c r="F68" s="19">
        <v>0</v>
      </c>
      <c r="G68" s="20">
        <v>0</v>
      </c>
      <c r="H68" s="27">
        <v>82</v>
      </c>
      <c r="I68" s="86">
        <v>75</v>
      </c>
      <c r="J68" s="9">
        <f>Tabela383581[[#This Row],[PENHA]]+Tabela383581[[#This Row],[PRAIA DO SONHO]]+Tabela383581[[#This Row],[JURERÊ]]+Tabela383581[[#This Row],[GAROPABA]]</f>
        <v>157</v>
      </c>
    </row>
    <row r="69" spans="2:10" x14ac:dyDescent="0.25">
      <c r="B69" s="93" t="s">
        <v>384</v>
      </c>
      <c r="C69" s="17" t="s">
        <v>23</v>
      </c>
      <c r="D69" s="18" t="s">
        <v>337</v>
      </c>
      <c r="E69" s="18" t="s">
        <v>9</v>
      </c>
      <c r="F69" s="19">
        <v>0</v>
      </c>
      <c r="G69" s="20">
        <v>75</v>
      </c>
      <c r="H69" s="9">
        <v>0</v>
      </c>
      <c r="I69" s="86">
        <v>57</v>
      </c>
      <c r="J69" s="9">
        <f>Tabela383581[[#This Row],[PENHA]]+Tabela383581[[#This Row],[PRAIA DO SONHO]]+Tabela383581[[#This Row],[JURERÊ]]+Tabela383581[[#This Row],[GAROPABA]]</f>
        <v>132</v>
      </c>
    </row>
    <row r="70" spans="2:10" x14ac:dyDescent="0.25">
      <c r="B70" s="93" t="s">
        <v>384</v>
      </c>
      <c r="C70" s="17" t="s">
        <v>130</v>
      </c>
      <c r="D70" s="18" t="s">
        <v>306</v>
      </c>
      <c r="E70" s="18" t="s">
        <v>9</v>
      </c>
      <c r="F70" s="19">
        <v>75</v>
      </c>
      <c r="G70" s="20">
        <v>0</v>
      </c>
      <c r="H70" s="9">
        <v>0</v>
      </c>
      <c r="I70" s="86">
        <v>0</v>
      </c>
      <c r="J70" s="9">
        <f>Tabela383581[[#This Row],[PENHA]]+Tabela383581[[#This Row],[PRAIA DO SONHO]]+Tabela383581[[#This Row],[JURERÊ]]+Tabela383581[[#This Row],[GAROPABA]]</f>
        <v>75</v>
      </c>
    </row>
    <row r="71" spans="2:10" x14ac:dyDescent="0.25">
      <c r="B71" s="93" t="s">
        <v>384</v>
      </c>
      <c r="C71" s="17" t="s">
        <v>135</v>
      </c>
      <c r="D71" s="9" t="s">
        <v>298</v>
      </c>
      <c r="E71" s="18" t="s">
        <v>9</v>
      </c>
      <c r="F71" s="19">
        <v>69</v>
      </c>
      <c r="G71" s="20">
        <v>0</v>
      </c>
      <c r="H71" s="9">
        <v>0</v>
      </c>
      <c r="I71" s="86">
        <v>0</v>
      </c>
      <c r="J71" s="9">
        <f>Tabela383581[[#This Row],[PENHA]]+Tabela383581[[#This Row],[PRAIA DO SONHO]]+Tabela383581[[#This Row],[JURERÊ]]+Tabela383581[[#This Row],[GAROPABA]]</f>
        <v>69</v>
      </c>
    </row>
    <row r="72" spans="2:10" x14ac:dyDescent="0.25">
      <c r="B72" s="93" t="s">
        <v>384</v>
      </c>
      <c r="C72" s="17" t="s">
        <v>138</v>
      </c>
      <c r="D72" s="18" t="s">
        <v>302</v>
      </c>
      <c r="E72" s="18" t="s">
        <v>9</v>
      </c>
      <c r="F72" s="19">
        <v>64</v>
      </c>
      <c r="G72" s="20">
        <v>0</v>
      </c>
      <c r="H72" s="9">
        <v>0</v>
      </c>
      <c r="I72" s="86">
        <v>0</v>
      </c>
      <c r="J72" s="9">
        <f>Tabela383581[[#This Row],[PENHA]]+Tabela383581[[#This Row],[PRAIA DO SONHO]]+Tabela383581[[#This Row],[JURERÊ]]+Tabela383581[[#This Row],[GAROPABA]]</f>
        <v>64</v>
      </c>
    </row>
    <row r="73" spans="2:10" x14ac:dyDescent="0.25">
      <c r="B73" s="93" t="s">
        <v>384</v>
      </c>
      <c r="C73" s="17" t="s">
        <v>148</v>
      </c>
      <c r="D73" s="9" t="s">
        <v>298</v>
      </c>
      <c r="E73" s="18" t="s">
        <v>9</v>
      </c>
      <c r="F73" s="19">
        <v>60</v>
      </c>
      <c r="G73" s="20">
        <v>0</v>
      </c>
      <c r="H73" s="9">
        <v>0</v>
      </c>
      <c r="I73" s="86">
        <v>0</v>
      </c>
      <c r="J73" s="9">
        <f>Tabela383581[[#This Row],[PENHA]]+Tabela383581[[#This Row],[PRAIA DO SONHO]]+Tabela383581[[#This Row],[JURERÊ]]+Tabela383581[[#This Row],[GAROPABA]]</f>
        <v>60</v>
      </c>
    </row>
    <row r="74" spans="2:10" x14ac:dyDescent="0.25">
      <c r="B74" s="93" t="s">
        <v>384</v>
      </c>
      <c r="C74" s="17" t="s">
        <v>185</v>
      </c>
      <c r="D74" s="18" t="s">
        <v>302</v>
      </c>
      <c r="E74" s="18" t="s">
        <v>9</v>
      </c>
      <c r="F74" s="19">
        <v>52</v>
      </c>
      <c r="G74" s="20">
        <v>0</v>
      </c>
      <c r="H74" s="23">
        <v>0</v>
      </c>
      <c r="I74" s="86">
        <v>0</v>
      </c>
      <c r="J74" s="9">
        <f>Tabela383581[[#This Row],[PENHA]]+Tabela383581[[#This Row],[PRAIA DO SONHO]]+Tabela383581[[#This Row],[JURERÊ]]+Tabela383581[[#This Row],[GAROPABA]]</f>
        <v>52</v>
      </c>
    </row>
    <row r="75" spans="2:10" x14ac:dyDescent="0.25">
      <c r="B75" s="93" t="s">
        <v>385</v>
      </c>
      <c r="C75" s="17" t="s">
        <v>8</v>
      </c>
      <c r="D75" s="18" t="s">
        <v>302</v>
      </c>
      <c r="E75" s="18" t="s">
        <v>9</v>
      </c>
      <c r="F75" s="19">
        <v>0</v>
      </c>
      <c r="G75" s="20">
        <v>0</v>
      </c>
      <c r="H75" s="27">
        <v>0</v>
      </c>
      <c r="I75" s="86">
        <v>0</v>
      </c>
      <c r="J75" s="9">
        <f>Tabela383581[[#This Row],[PENHA]]+Tabela383581[[#This Row],[PRAIA DO SONHO]]+Tabela383581[[#This Row],[JURERÊ]]+Tabela383581[[#This Row],[GAROPABA]]</f>
        <v>0</v>
      </c>
    </row>
    <row r="76" spans="2:10" x14ac:dyDescent="0.25">
      <c r="B76" s="93" t="s">
        <v>385</v>
      </c>
      <c r="C76" s="17" t="s">
        <v>10</v>
      </c>
      <c r="D76" s="18" t="s">
        <v>302</v>
      </c>
      <c r="E76" s="18" t="s">
        <v>9</v>
      </c>
      <c r="F76" s="19">
        <v>0</v>
      </c>
      <c r="G76" s="20">
        <v>0</v>
      </c>
      <c r="H76" s="9">
        <v>0</v>
      </c>
      <c r="I76" s="86">
        <v>0</v>
      </c>
      <c r="J76" s="9">
        <f>Tabela383581[[#This Row],[PENHA]]+Tabela383581[[#This Row],[PRAIA DO SONHO]]+Tabela383581[[#This Row],[JURERÊ]]+Tabela383581[[#This Row],[GAROPABA]]</f>
        <v>0</v>
      </c>
    </row>
    <row r="77" spans="2:10" x14ac:dyDescent="0.25">
      <c r="B77" s="93" t="s">
        <v>385</v>
      </c>
      <c r="C77" s="17" t="s">
        <v>12</v>
      </c>
      <c r="D77" s="18" t="s">
        <v>302</v>
      </c>
      <c r="E77" s="18" t="s">
        <v>9</v>
      </c>
      <c r="F77" s="19">
        <v>0</v>
      </c>
      <c r="G77" s="20">
        <v>0</v>
      </c>
      <c r="H77" s="9">
        <v>0</v>
      </c>
      <c r="I77" s="86">
        <v>0</v>
      </c>
      <c r="J77" s="9">
        <f>Tabela383581[[#This Row],[PENHA]]+Tabela383581[[#This Row],[PRAIA DO SONHO]]+Tabela383581[[#This Row],[JURERÊ]]+Tabela383581[[#This Row],[GAROPABA]]</f>
        <v>0</v>
      </c>
    </row>
    <row r="78" spans="2:10" x14ac:dyDescent="0.25">
      <c r="B78" s="93" t="s">
        <v>385</v>
      </c>
      <c r="C78" s="17" t="s">
        <v>13</v>
      </c>
      <c r="D78" s="18" t="s">
        <v>303</v>
      </c>
      <c r="E78" s="18" t="s">
        <v>9</v>
      </c>
      <c r="F78" s="19">
        <v>0</v>
      </c>
      <c r="G78" s="20">
        <v>0</v>
      </c>
      <c r="H78" s="9">
        <v>0</v>
      </c>
      <c r="I78" s="86">
        <v>0</v>
      </c>
      <c r="J78" s="9">
        <f>Tabela383581[[#This Row],[PENHA]]+Tabela383581[[#This Row],[PRAIA DO SONHO]]+Tabela383581[[#This Row],[JURERÊ]]+Tabela383581[[#This Row],[GAROPABA]]</f>
        <v>0</v>
      </c>
    </row>
    <row r="79" spans="2:10" x14ac:dyDescent="0.25">
      <c r="B79" s="93" t="s">
        <v>385</v>
      </c>
      <c r="C79" s="17" t="s">
        <v>14</v>
      </c>
      <c r="D79" s="18" t="s">
        <v>302</v>
      </c>
      <c r="E79" s="18" t="s">
        <v>9</v>
      </c>
      <c r="F79" s="19">
        <v>0</v>
      </c>
      <c r="G79" s="20">
        <v>0</v>
      </c>
      <c r="H79" s="9">
        <v>0</v>
      </c>
      <c r="I79" s="86">
        <v>0</v>
      </c>
      <c r="J79" s="9">
        <f>Tabela383581[[#This Row],[PENHA]]+Tabela383581[[#This Row],[PRAIA DO SONHO]]+Tabela383581[[#This Row],[JURERÊ]]+Tabela383581[[#This Row],[GAROPABA]]</f>
        <v>0</v>
      </c>
    </row>
    <row r="80" spans="2:10" x14ac:dyDescent="0.25">
      <c r="B80" s="93" t="s">
        <v>385</v>
      </c>
      <c r="C80" s="17" t="s">
        <v>15</v>
      </c>
      <c r="D80" s="18" t="s">
        <v>298</v>
      </c>
      <c r="E80" s="18" t="s">
        <v>9</v>
      </c>
      <c r="F80" s="19">
        <v>0</v>
      </c>
      <c r="G80" s="20">
        <v>0</v>
      </c>
      <c r="H80" s="9">
        <v>0</v>
      </c>
      <c r="I80" s="86">
        <v>0</v>
      </c>
      <c r="J80" s="9">
        <f>Tabela383581[[#This Row],[PENHA]]+Tabela383581[[#This Row],[PRAIA DO SONHO]]+Tabela383581[[#This Row],[JURERÊ]]+Tabela383581[[#This Row],[GAROPABA]]</f>
        <v>0</v>
      </c>
    </row>
    <row r="81" spans="2:10" x14ac:dyDescent="0.25">
      <c r="B81" s="93" t="s">
        <v>385</v>
      </c>
      <c r="C81" s="17" t="s">
        <v>16</v>
      </c>
      <c r="D81" s="18" t="s">
        <v>302</v>
      </c>
      <c r="E81" s="18" t="s">
        <v>9</v>
      </c>
      <c r="F81" s="19">
        <v>0</v>
      </c>
      <c r="G81" s="20">
        <v>0</v>
      </c>
      <c r="H81" s="9">
        <v>0</v>
      </c>
      <c r="I81" s="86">
        <v>0</v>
      </c>
      <c r="J81" s="9">
        <f>Tabela383581[[#This Row],[PENHA]]+Tabela383581[[#This Row],[PRAIA DO SONHO]]+Tabela383581[[#This Row],[JURERÊ]]+Tabela383581[[#This Row],[GAROPABA]]</f>
        <v>0</v>
      </c>
    </row>
    <row r="82" spans="2:10" x14ac:dyDescent="0.25">
      <c r="B82" s="93" t="s">
        <v>385</v>
      </c>
      <c r="C82" s="17" t="s">
        <v>17</v>
      </c>
      <c r="D82" s="18" t="s">
        <v>302</v>
      </c>
      <c r="E82" s="18" t="s">
        <v>9</v>
      </c>
      <c r="F82" s="19">
        <v>0</v>
      </c>
      <c r="G82" s="20">
        <v>0</v>
      </c>
      <c r="H82" s="9">
        <v>0</v>
      </c>
      <c r="I82" s="86">
        <v>0</v>
      </c>
      <c r="J82" s="9">
        <f>Tabela383581[[#This Row],[PENHA]]+Tabela383581[[#This Row],[PRAIA DO SONHO]]+Tabela383581[[#This Row],[JURERÊ]]+Tabela383581[[#This Row],[GAROPABA]]</f>
        <v>0</v>
      </c>
    </row>
    <row r="83" spans="2:10" x14ac:dyDescent="0.25">
      <c r="B83" s="93" t="s">
        <v>385</v>
      </c>
      <c r="C83" s="17" t="s">
        <v>19</v>
      </c>
      <c r="D83" s="18" t="s">
        <v>302</v>
      </c>
      <c r="E83" s="18" t="s">
        <v>9</v>
      </c>
      <c r="F83" s="19">
        <v>0</v>
      </c>
      <c r="G83" s="20">
        <v>0</v>
      </c>
      <c r="H83" s="9">
        <v>0</v>
      </c>
      <c r="I83" s="86">
        <v>0</v>
      </c>
      <c r="J83" s="9">
        <f>Tabela383581[[#This Row],[PENHA]]+Tabela383581[[#This Row],[PRAIA DO SONHO]]+Tabela383581[[#This Row],[JURERÊ]]+Tabela383581[[#This Row],[GAROPABA]]</f>
        <v>0</v>
      </c>
    </row>
    <row r="84" spans="2:10" x14ac:dyDescent="0.25">
      <c r="B84" s="93" t="s">
        <v>385</v>
      </c>
      <c r="C84" s="17" t="s">
        <v>20</v>
      </c>
      <c r="D84" s="18" t="s">
        <v>302</v>
      </c>
      <c r="E84" s="18" t="s">
        <v>9</v>
      </c>
      <c r="F84" s="19">
        <v>0</v>
      </c>
      <c r="G84" s="20">
        <v>0</v>
      </c>
      <c r="H84" s="9">
        <v>0</v>
      </c>
      <c r="I84" s="86">
        <v>0</v>
      </c>
      <c r="J84" s="9">
        <f>Tabela383581[[#This Row],[PENHA]]+Tabela383581[[#This Row],[PRAIA DO SONHO]]+Tabela383581[[#This Row],[JURERÊ]]+Tabela383581[[#This Row],[GAROPABA]]</f>
        <v>0</v>
      </c>
    </row>
    <row r="85" spans="2:10" x14ac:dyDescent="0.25">
      <c r="B85" s="93" t="s">
        <v>385</v>
      </c>
      <c r="C85" s="17" t="s">
        <v>21</v>
      </c>
      <c r="D85" s="18" t="s">
        <v>302</v>
      </c>
      <c r="E85" s="18" t="s">
        <v>9</v>
      </c>
      <c r="F85" s="19">
        <v>0</v>
      </c>
      <c r="G85" s="20">
        <v>0</v>
      </c>
      <c r="H85" s="9">
        <v>0</v>
      </c>
      <c r="I85" s="86">
        <v>0</v>
      </c>
      <c r="J85" s="9">
        <f>Tabela383581[[#This Row],[PENHA]]+Tabela383581[[#This Row],[PRAIA DO SONHO]]+Tabela383581[[#This Row],[JURERÊ]]+Tabela383581[[#This Row],[GAROPABA]]</f>
        <v>0</v>
      </c>
    </row>
    <row r="86" spans="2:10" x14ac:dyDescent="0.25">
      <c r="B86" s="93" t="s">
        <v>385</v>
      </c>
      <c r="C86" s="17" t="s">
        <v>22</v>
      </c>
      <c r="D86" s="18" t="s">
        <v>302</v>
      </c>
      <c r="E86" s="18" t="s">
        <v>9</v>
      </c>
      <c r="F86" s="19">
        <v>0</v>
      </c>
      <c r="G86" s="20">
        <v>0</v>
      </c>
      <c r="H86" s="9">
        <v>0</v>
      </c>
      <c r="I86" s="86">
        <v>0</v>
      </c>
      <c r="J86" s="9">
        <f>Tabela383581[[#This Row],[PENHA]]+Tabela383581[[#This Row],[PRAIA DO SONHO]]+Tabela383581[[#This Row],[JURERÊ]]+Tabela383581[[#This Row],[GAROPABA]]</f>
        <v>0</v>
      </c>
    </row>
    <row r="87" spans="2:10" x14ac:dyDescent="0.25">
      <c r="B87" s="92"/>
      <c r="C87" s="18"/>
      <c r="D87" s="18"/>
      <c r="I87" s="9"/>
    </row>
    <row r="88" spans="2:10" x14ac:dyDescent="0.25">
      <c r="B88" s="89" t="s">
        <v>313</v>
      </c>
      <c r="C88" s="18"/>
      <c r="D88" s="18"/>
      <c r="I88" s="9"/>
    </row>
    <row r="89" spans="2:10" ht="31.5" x14ac:dyDescent="0.25">
      <c r="B89" s="91" t="s">
        <v>381</v>
      </c>
      <c r="C89" s="12" t="s">
        <v>1</v>
      </c>
      <c r="D89" s="13" t="s">
        <v>2</v>
      </c>
      <c r="E89" s="13" t="s">
        <v>3</v>
      </c>
      <c r="F89" s="14" t="s">
        <v>350</v>
      </c>
      <c r="G89" s="15" t="s">
        <v>351</v>
      </c>
      <c r="H89" s="54" t="s">
        <v>378</v>
      </c>
      <c r="I89" s="14" t="s">
        <v>352</v>
      </c>
      <c r="J89" s="14" t="s">
        <v>353</v>
      </c>
    </row>
    <row r="90" spans="2:10" x14ac:dyDescent="0.25">
      <c r="B90" s="95" t="s">
        <v>386</v>
      </c>
      <c r="C90" s="17" t="s">
        <v>233</v>
      </c>
      <c r="D90" s="9" t="s">
        <v>296</v>
      </c>
      <c r="E90" s="18" t="s">
        <v>234</v>
      </c>
      <c r="F90" s="19">
        <v>90</v>
      </c>
      <c r="G90" s="24">
        <v>0</v>
      </c>
      <c r="H90" s="19">
        <v>100</v>
      </c>
      <c r="I90" s="28">
        <v>100</v>
      </c>
      <c r="J90" s="9">
        <f>Tabela393682[[#This Row],[PENHA]]+Tabela393682[[#This Row],[PRAIA DO SONHO]]+Tabela393682[[#This Row],[JURERÊ]]+Tabela393682[[#This Row],[GAROPABA]]</f>
        <v>290</v>
      </c>
    </row>
    <row r="91" spans="2:10" x14ac:dyDescent="0.25">
      <c r="B91" s="93">
        <v>1</v>
      </c>
      <c r="C91" s="17" t="s">
        <v>247</v>
      </c>
      <c r="D91" s="9" t="s">
        <v>302</v>
      </c>
      <c r="E91" s="18" t="s">
        <v>234</v>
      </c>
      <c r="F91" s="19">
        <v>57</v>
      </c>
      <c r="G91" s="24">
        <v>82</v>
      </c>
      <c r="H91" s="9">
        <v>75</v>
      </c>
      <c r="I91" s="9">
        <v>75</v>
      </c>
      <c r="J91" s="9">
        <f>Tabela393682[[#This Row],[PENHA]]+Tabela393682[[#This Row],[PRAIA DO SONHO]]+Tabela393682[[#This Row],[JURERÊ]]+Tabela393682[[#This Row],[GAROPABA]]</f>
        <v>289</v>
      </c>
    </row>
    <row r="92" spans="2:10" x14ac:dyDescent="0.25">
      <c r="B92" s="93">
        <v>2</v>
      </c>
      <c r="C92" s="17" t="s">
        <v>248</v>
      </c>
      <c r="D92" s="9" t="s">
        <v>302</v>
      </c>
      <c r="E92" s="18" t="s">
        <v>234</v>
      </c>
      <c r="F92" s="19">
        <v>69</v>
      </c>
      <c r="G92" s="24">
        <v>100</v>
      </c>
      <c r="H92" s="9">
        <v>0</v>
      </c>
      <c r="I92" s="9">
        <v>82</v>
      </c>
      <c r="J92" s="9">
        <f>Tabela393682[[#This Row],[PENHA]]+Tabela393682[[#This Row],[PRAIA DO SONHO]]+Tabela393682[[#This Row],[JURERÊ]]+Tabela393682[[#This Row],[GAROPABA]]</f>
        <v>251</v>
      </c>
    </row>
    <row r="93" spans="2:10" x14ac:dyDescent="0.25">
      <c r="B93" s="93">
        <v>3</v>
      </c>
      <c r="C93" s="17" t="s">
        <v>243</v>
      </c>
      <c r="D93" s="9" t="s">
        <v>302</v>
      </c>
      <c r="E93" s="18" t="s">
        <v>234</v>
      </c>
      <c r="F93" s="19">
        <v>75</v>
      </c>
      <c r="G93" s="24">
        <v>90</v>
      </c>
      <c r="H93" s="9">
        <v>82</v>
      </c>
      <c r="I93" s="9">
        <v>0</v>
      </c>
      <c r="J93" s="9">
        <f>Tabela393682[[#This Row],[PENHA]]+Tabela393682[[#This Row],[PRAIA DO SONHO]]+Tabela393682[[#This Row],[JURERÊ]]+Tabela393682[[#This Row],[GAROPABA]]</f>
        <v>247</v>
      </c>
    </row>
    <row r="94" spans="2:10" x14ac:dyDescent="0.25">
      <c r="B94" s="93">
        <v>4</v>
      </c>
      <c r="C94" s="17" t="s">
        <v>240</v>
      </c>
      <c r="D94" s="9" t="s">
        <v>302</v>
      </c>
      <c r="E94" s="18" t="s">
        <v>234</v>
      </c>
      <c r="F94" s="19">
        <v>54</v>
      </c>
      <c r="G94" s="24">
        <v>75</v>
      </c>
      <c r="H94" s="9">
        <v>0</v>
      </c>
      <c r="I94" s="9">
        <v>90</v>
      </c>
      <c r="J94" s="9">
        <f>Tabela393682[[#This Row],[PENHA]]+Tabela393682[[#This Row],[PRAIA DO SONHO]]+Tabela393682[[#This Row],[JURERÊ]]+Tabela393682[[#This Row],[GAROPABA]]</f>
        <v>219</v>
      </c>
    </row>
    <row r="95" spans="2:10" x14ac:dyDescent="0.25">
      <c r="B95" s="93" t="s">
        <v>384</v>
      </c>
      <c r="C95" s="17" t="s">
        <v>246</v>
      </c>
      <c r="D95" s="9" t="s">
        <v>302</v>
      </c>
      <c r="E95" s="18" t="s">
        <v>234</v>
      </c>
      <c r="F95" s="19">
        <v>0</v>
      </c>
      <c r="G95" s="24">
        <v>69</v>
      </c>
      <c r="H95" s="27">
        <v>90</v>
      </c>
      <c r="I95" s="27">
        <v>0</v>
      </c>
      <c r="J95" s="9">
        <f>Tabela393682[[#This Row],[PENHA]]+Tabela393682[[#This Row],[PRAIA DO SONHO]]+Tabela393682[[#This Row],[JURERÊ]]+Tabela393682[[#This Row],[GAROPABA]]</f>
        <v>159</v>
      </c>
    </row>
    <row r="96" spans="2:10" x14ac:dyDescent="0.25">
      <c r="B96" s="93" t="s">
        <v>384</v>
      </c>
      <c r="C96" s="17" t="s">
        <v>251</v>
      </c>
      <c r="D96" s="9" t="s">
        <v>302</v>
      </c>
      <c r="E96" s="18" t="s">
        <v>234</v>
      </c>
      <c r="F96" s="19">
        <v>0</v>
      </c>
      <c r="G96" s="24">
        <v>0</v>
      </c>
      <c r="H96" s="9">
        <v>69</v>
      </c>
      <c r="I96" s="9">
        <v>69</v>
      </c>
      <c r="J96" s="9">
        <f>Tabela393682[[#This Row],[PENHA]]+Tabela393682[[#This Row],[PRAIA DO SONHO]]+Tabela393682[[#This Row],[JURERÊ]]+Tabela393682[[#This Row],[GAROPABA]]</f>
        <v>138</v>
      </c>
    </row>
    <row r="97" spans="1:11" x14ac:dyDescent="0.25">
      <c r="B97" s="93" t="s">
        <v>384</v>
      </c>
      <c r="C97" s="17" t="s">
        <v>236</v>
      </c>
      <c r="D97" s="18" t="s">
        <v>302</v>
      </c>
      <c r="E97" s="18" t="s">
        <v>234</v>
      </c>
      <c r="F97" s="24">
        <v>100</v>
      </c>
      <c r="G97" s="24">
        <v>0</v>
      </c>
      <c r="H97" s="9">
        <v>0</v>
      </c>
      <c r="I97" s="9">
        <v>0</v>
      </c>
      <c r="J97" s="9">
        <f>Tabela393682[[#This Row],[PENHA]]+Tabela393682[[#This Row],[PRAIA DO SONHO]]+Tabela393682[[#This Row],[JURERÊ]]+Tabela393682[[#This Row],[GAROPABA]]</f>
        <v>100</v>
      </c>
    </row>
    <row r="98" spans="1:11" x14ac:dyDescent="0.25">
      <c r="B98" s="93" t="s">
        <v>384</v>
      </c>
      <c r="C98" s="17" t="s">
        <v>245</v>
      </c>
      <c r="D98" s="9" t="s">
        <v>296</v>
      </c>
      <c r="E98" s="18" t="s">
        <v>234</v>
      </c>
      <c r="F98" s="19">
        <v>82</v>
      </c>
      <c r="G98" s="24">
        <v>0</v>
      </c>
      <c r="H98" s="9">
        <v>0</v>
      </c>
      <c r="I98" s="9">
        <v>0</v>
      </c>
      <c r="J98" s="9">
        <f>Tabela393682[[#This Row],[PENHA]]+Tabela393682[[#This Row],[PRAIA DO SONHO]]+Tabela393682[[#This Row],[JURERÊ]]+Tabela393682[[#This Row],[GAROPABA]]</f>
        <v>82</v>
      </c>
    </row>
    <row r="99" spans="1:11" x14ac:dyDescent="0.25">
      <c r="B99" s="93" t="s">
        <v>384</v>
      </c>
      <c r="C99" s="17" t="s">
        <v>239</v>
      </c>
      <c r="D99" s="18" t="s">
        <v>302</v>
      </c>
      <c r="E99" s="18" t="s">
        <v>234</v>
      </c>
      <c r="F99" s="24">
        <v>64</v>
      </c>
      <c r="G99" s="24">
        <v>0</v>
      </c>
      <c r="H99" s="9">
        <v>0</v>
      </c>
      <c r="I99" s="9">
        <v>0</v>
      </c>
      <c r="J99" s="9">
        <f>Tabela393682[[#This Row],[PENHA]]+Tabela393682[[#This Row],[PRAIA DO SONHO]]+Tabela393682[[#This Row],[JURERÊ]]+Tabela393682[[#This Row],[GAROPABA]]</f>
        <v>64</v>
      </c>
    </row>
    <row r="100" spans="1:11" x14ac:dyDescent="0.25">
      <c r="B100" s="93" t="s">
        <v>384</v>
      </c>
      <c r="C100" s="17" t="s">
        <v>242</v>
      </c>
      <c r="D100" s="9" t="s">
        <v>302</v>
      </c>
      <c r="E100" s="18" t="s">
        <v>234</v>
      </c>
      <c r="F100" s="19">
        <v>0</v>
      </c>
      <c r="G100" s="24">
        <v>64</v>
      </c>
      <c r="H100" s="9">
        <v>0</v>
      </c>
      <c r="I100" s="9">
        <v>0</v>
      </c>
      <c r="J100" s="9">
        <f>Tabela393682[[#This Row],[PENHA]]+Tabela393682[[#This Row],[PRAIA DO SONHO]]+Tabela393682[[#This Row],[JURERÊ]]+Tabela393682[[#This Row],[GAROPABA]]</f>
        <v>64</v>
      </c>
    </row>
    <row r="101" spans="1:11" x14ac:dyDescent="0.25">
      <c r="B101" s="93" t="s">
        <v>384</v>
      </c>
      <c r="C101" s="17" t="s">
        <v>254</v>
      </c>
      <c r="D101" s="9" t="s">
        <v>314</v>
      </c>
      <c r="E101" s="18" t="s">
        <v>234</v>
      </c>
      <c r="F101" s="19">
        <v>60</v>
      </c>
      <c r="G101" s="24">
        <v>0</v>
      </c>
      <c r="H101" s="9">
        <v>0</v>
      </c>
      <c r="I101" s="9">
        <v>0</v>
      </c>
      <c r="J101" s="9">
        <f>Tabela393682[[#This Row],[PENHA]]+Tabela393682[[#This Row],[PRAIA DO SONHO]]+Tabela393682[[#This Row],[JURERÊ]]+Tabela393682[[#This Row],[GAROPABA]]</f>
        <v>60</v>
      </c>
    </row>
    <row r="102" spans="1:11" x14ac:dyDescent="0.25">
      <c r="B102" s="93" t="s">
        <v>384</v>
      </c>
      <c r="C102" s="17" t="s">
        <v>241</v>
      </c>
      <c r="D102" s="18" t="s">
        <v>303</v>
      </c>
      <c r="E102" s="18" t="s">
        <v>234</v>
      </c>
      <c r="F102" s="24">
        <v>50</v>
      </c>
      <c r="G102" s="24">
        <v>0</v>
      </c>
      <c r="H102" s="27">
        <v>0</v>
      </c>
      <c r="I102" s="27">
        <v>0</v>
      </c>
      <c r="J102" s="9">
        <f>Tabela393682[[#This Row],[PENHA]]+Tabela393682[[#This Row],[PRAIA DO SONHO]]+Tabela393682[[#This Row],[JURERÊ]]+Tabela393682[[#This Row],[GAROPABA]]</f>
        <v>50</v>
      </c>
    </row>
    <row r="103" spans="1:11" x14ac:dyDescent="0.25">
      <c r="B103" s="93" t="s">
        <v>385</v>
      </c>
      <c r="C103" s="17" t="s">
        <v>235</v>
      </c>
      <c r="D103" s="18" t="s">
        <v>303</v>
      </c>
      <c r="E103" s="18" t="s">
        <v>234</v>
      </c>
      <c r="F103" s="24">
        <v>0</v>
      </c>
      <c r="G103" s="24">
        <v>0</v>
      </c>
      <c r="H103" s="9">
        <v>0</v>
      </c>
      <c r="I103" s="9">
        <v>0</v>
      </c>
      <c r="J103" s="9">
        <f>Tabela393682[[#This Row],[PENHA]]+Tabela393682[[#This Row],[PRAIA DO SONHO]]+Tabela393682[[#This Row],[JURERÊ]]+Tabela393682[[#This Row],[GAROPABA]]</f>
        <v>0</v>
      </c>
    </row>
    <row r="104" spans="1:11" x14ac:dyDescent="0.25">
      <c r="B104" s="93" t="s">
        <v>385</v>
      </c>
      <c r="C104" s="17" t="s">
        <v>237</v>
      </c>
      <c r="D104" s="18" t="s">
        <v>302</v>
      </c>
      <c r="E104" s="18" t="s">
        <v>234</v>
      </c>
      <c r="F104" s="24">
        <v>0</v>
      </c>
      <c r="G104" s="24">
        <v>0</v>
      </c>
      <c r="H104" s="9">
        <v>0</v>
      </c>
      <c r="I104" s="9">
        <v>0</v>
      </c>
      <c r="J104" s="9">
        <f>Tabela393682[[#This Row],[PENHA]]+Tabela393682[[#This Row],[PRAIA DO SONHO]]+Tabela393682[[#This Row],[JURERÊ]]+Tabela393682[[#This Row],[GAROPABA]]</f>
        <v>0</v>
      </c>
    </row>
    <row r="105" spans="1:11" x14ac:dyDescent="0.25">
      <c r="B105" s="93" t="s">
        <v>385</v>
      </c>
      <c r="C105" s="17" t="s">
        <v>238</v>
      </c>
      <c r="D105" s="18" t="s">
        <v>293</v>
      </c>
      <c r="E105" s="18" t="s">
        <v>234</v>
      </c>
      <c r="F105" s="24">
        <v>0</v>
      </c>
      <c r="G105" s="24">
        <v>0</v>
      </c>
      <c r="H105" s="9">
        <v>0</v>
      </c>
      <c r="I105" s="9">
        <v>0</v>
      </c>
      <c r="J105" s="9">
        <f>Tabela393682[[#This Row],[PENHA]]+Tabela393682[[#This Row],[PRAIA DO SONHO]]+Tabela393682[[#This Row],[JURERÊ]]+Tabela393682[[#This Row],[GAROPABA]]</f>
        <v>0</v>
      </c>
    </row>
    <row r="106" spans="1:11" x14ac:dyDescent="0.25">
      <c r="B106" s="93" t="s">
        <v>385</v>
      </c>
      <c r="C106" s="17" t="s">
        <v>244</v>
      </c>
      <c r="D106" s="18" t="s">
        <v>302</v>
      </c>
      <c r="E106" s="18" t="s">
        <v>234</v>
      </c>
      <c r="F106" s="24">
        <v>0</v>
      </c>
      <c r="G106" s="24">
        <v>0</v>
      </c>
      <c r="H106" s="9">
        <v>0</v>
      </c>
      <c r="I106" s="9">
        <v>0</v>
      </c>
      <c r="J106" s="9">
        <f>Tabela393682[[#This Row],[PENHA]]+Tabela393682[[#This Row],[PRAIA DO SONHO]]+Tabela393682[[#This Row],[JURERÊ]]+Tabela393682[[#This Row],[GAROPABA]]</f>
        <v>0</v>
      </c>
    </row>
    <row r="107" spans="1:11" x14ac:dyDescent="0.25">
      <c r="B107" s="93" t="s">
        <v>385</v>
      </c>
      <c r="C107" s="17" t="s">
        <v>249</v>
      </c>
      <c r="D107" s="18" t="s">
        <v>302</v>
      </c>
      <c r="E107" s="18" t="s">
        <v>234</v>
      </c>
      <c r="F107" s="24">
        <v>0</v>
      </c>
      <c r="G107" s="24">
        <v>0</v>
      </c>
      <c r="H107" s="9">
        <v>0</v>
      </c>
      <c r="I107" s="9">
        <v>0</v>
      </c>
      <c r="J107" s="9">
        <f>Tabela393682[[#This Row],[PENHA]]+Tabela393682[[#This Row],[PRAIA DO SONHO]]+Tabela393682[[#This Row],[JURERÊ]]+Tabela393682[[#This Row],[GAROPABA]]</f>
        <v>0</v>
      </c>
    </row>
    <row r="108" spans="1:11" x14ac:dyDescent="0.25">
      <c r="B108" s="93" t="s">
        <v>385</v>
      </c>
      <c r="C108" s="17" t="s">
        <v>250</v>
      </c>
      <c r="D108" s="18" t="s">
        <v>302</v>
      </c>
      <c r="E108" s="18" t="s">
        <v>234</v>
      </c>
      <c r="F108" s="24">
        <v>0</v>
      </c>
      <c r="G108" s="24">
        <v>0</v>
      </c>
      <c r="H108" s="9">
        <v>0</v>
      </c>
      <c r="I108" s="9">
        <v>0</v>
      </c>
      <c r="J108" s="9">
        <f>Tabela393682[[#This Row],[PENHA]]+Tabela393682[[#This Row],[PRAIA DO SONHO]]+Tabela393682[[#This Row],[JURERÊ]]+Tabela393682[[#This Row],[GAROPABA]]</f>
        <v>0</v>
      </c>
    </row>
    <row r="109" spans="1:11" x14ac:dyDescent="0.25">
      <c r="B109" s="93" t="s">
        <v>385</v>
      </c>
      <c r="C109" s="17" t="s">
        <v>252</v>
      </c>
      <c r="D109" s="18" t="s">
        <v>305</v>
      </c>
      <c r="E109" s="18" t="s">
        <v>234</v>
      </c>
      <c r="F109" s="24">
        <v>0</v>
      </c>
      <c r="G109" s="24">
        <v>0</v>
      </c>
      <c r="H109" s="9">
        <v>0</v>
      </c>
      <c r="I109" s="9">
        <v>0</v>
      </c>
      <c r="J109" s="9">
        <f>Tabela393682[[#This Row],[PENHA]]+Tabela393682[[#This Row],[PRAIA DO SONHO]]+Tabela393682[[#This Row],[JURERÊ]]+Tabela393682[[#This Row],[GAROPABA]]</f>
        <v>0</v>
      </c>
    </row>
    <row r="110" spans="1:11" s="16" customFormat="1" x14ac:dyDescent="0.25">
      <c r="A110" s="81"/>
      <c r="B110" s="93" t="s">
        <v>385</v>
      </c>
      <c r="C110" s="17" t="s">
        <v>253</v>
      </c>
      <c r="D110" s="18" t="s">
        <v>303</v>
      </c>
      <c r="E110" s="18" t="s">
        <v>234</v>
      </c>
      <c r="F110" s="24">
        <v>0</v>
      </c>
      <c r="G110" s="24">
        <v>0</v>
      </c>
      <c r="H110" s="9">
        <v>0</v>
      </c>
      <c r="I110" s="9">
        <v>0</v>
      </c>
      <c r="J110" s="9">
        <f>Tabela393682[[#This Row],[PENHA]]+Tabela393682[[#This Row],[PRAIA DO SONHO]]+Tabela393682[[#This Row],[JURERÊ]]+Tabela393682[[#This Row],[GAROPABA]]</f>
        <v>0</v>
      </c>
      <c r="K110" s="11"/>
    </row>
    <row r="111" spans="1:11" x14ac:dyDescent="0.25">
      <c r="B111" s="93" t="s">
        <v>385</v>
      </c>
      <c r="C111" s="17" t="s">
        <v>255</v>
      </c>
      <c r="D111" s="18" t="s">
        <v>293</v>
      </c>
      <c r="E111" s="18" t="s">
        <v>234</v>
      </c>
      <c r="F111" s="24">
        <v>0</v>
      </c>
      <c r="G111" s="24">
        <v>0</v>
      </c>
      <c r="H111" s="9">
        <v>0</v>
      </c>
      <c r="I111" s="9">
        <v>0</v>
      </c>
      <c r="J111" s="9">
        <f>Tabela393682[[#This Row],[PENHA]]+Tabela393682[[#This Row],[PRAIA DO SONHO]]+Tabela393682[[#This Row],[JURERÊ]]+Tabela393682[[#This Row],[GAROPABA]]</f>
        <v>0</v>
      </c>
    </row>
    <row r="112" spans="1:11" x14ac:dyDescent="0.25">
      <c r="B112" s="93" t="s">
        <v>385</v>
      </c>
      <c r="C112" s="17" t="s">
        <v>256</v>
      </c>
      <c r="D112" s="18" t="s">
        <v>303</v>
      </c>
      <c r="E112" s="18" t="s">
        <v>234</v>
      </c>
      <c r="F112" s="24">
        <v>0</v>
      </c>
      <c r="G112" s="24">
        <v>0</v>
      </c>
      <c r="H112" s="9">
        <v>0</v>
      </c>
      <c r="I112" s="9">
        <v>0</v>
      </c>
      <c r="J112" s="9">
        <f>Tabela393682[[#This Row],[PENHA]]+Tabela393682[[#This Row],[PRAIA DO SONHO]]+Tabela393682[[#This Row],[JURERÊ]]+Tabela393682[[#This Row],[GAROPABA]]</f>
        <v>0</v>
      </c>
    </row>
    <row r="113" spans="2:11" x14ac:dyDescent="0.25">
      <c r="B113" s="93" t="s">
        <v>385</v>
      </c>
      <c r="C113" s="17" t="s">
        <v>257</v>
      </c>
      <c r="D113" s="18" t="s">
        <v>298</v>
      </c>
      <c r="E113" s="18" t="s">
        <v>234</v>
      </c>
      <c r="F113" s="27">
        <v>0</v>
      </c>
      <c r="G113" s="24">
        <v>0</v>
      </c>
      <c r="H113" s="9">
        <v>0</v>
      </c>
      <c r="I113" s="9">
        <v>0</v>
      </c>
      <c r="J113" s="9">
        <f>Tabela393682[[#This Row],[PENHA]]+Tabela393682[[#This Row],[PRAIA DO SONHO]]+Tabela393682[[#This Row],[JURERÊ]]+Tabela393682[[#This Row],[GAROPABA]]</f>
        <v>0</v>
      </c>
      <c r="K113" s="16"/>
    </row>
    <row r="114" spans="2:11" x14ac:dyDescent="0.25">
      <c r="B114" s="92"/>
      <c r="C114" s="18"/>
      <c r="D114" s="18"/>
      <c r="I114" s="9"/>
    </row>
    <row r="115" spans="2:11" x14ac:dyDescent="0.25">
      <c r="B115" s="89" t="s">
        <v>315</v>
      </c>
      <c r="C115" s="18"/>
      <c r="D115" s="18"/>
      <c r="I115" s="9"/>
    </row>
    <row r="116" spans="2:11" ht="31.5" x14ac:dyDescent="0.25">
      <c r="B116" s="91" t="s">
        <v>381</v>
      </c>
      <c r="C116" s="12" t="s">
        <v>1</v>
      </c>
      <c r="D116" s="13" t="s">
        <v>2</v>
      </c>
      <c r="E116" s="13" t="s">
        <v>3</v>
      </c>
      <c r="F116" s="14" t="s">
        <v>350</v>
      </c>
      <c r="G116" s="15" t="s">
        <v>351</v>
      </c>
      <c r="H116" s="54" t="s">
        <v>378</v>
      </c>
      <c r="I116" s="14" t="s">
        <v>352</v>
      </c>
      <c r="J116" s="14" t="s">
        <v>353</v>
      </c>
    </row>
    <row r="117" spans="2:11" x14ac:dyDescent="0.25">
      <c r="B117" s="95" t="s">
        <v>386</v>
      </c>
      <c r="C117" s="17" t="s">
        <v>117</v>
      </c>
      <c r="D117" s="9" t="s">
        <v>298</v>
      </c>
      <c r="E117" s="18" t="s">
        <v>25</v>
      </c>
      <c r="F117" s="19">
        <v>100</v>
      </c>
      <c r="G117" s="20">
        <v>100</v>
      </c>
      <c r="H117" s="67">
        <v>100</v>
      </c>
      <c r="I117" s="45">
        <v>100</v>
      </c>
      <c r="J117" s="9">
        <f>Tabela403783[[#This Row],[PENHA]]+Tabela403783[[#This Row],[PRAIA DO SONHO]]+Tabela403783[[#This Row],[JURERÊ]]+Tabela403783[[#This Row],[GAROPABA]]</f>
        <v>400</v>
      </c>
    </row>
    <row r="118" spans="2:11" x14ac:dyDescent="0.25">
      <c r="B118" s="93">
        <v>1</v>
      </c>
      <c r="C118" s="17" t="s">
        <v>157</v>
      </c>
      <c r="D118" s="9" t="s">
        <v>302</v>
      </c>
      <c r="E118" s="18" t="s">
        <v>25</v>
      </c>
      <c r="F118" s="19">
        <v>69</v>
      </c>
      <c r="G118" s="20">
        <v>75</v>
      </c>
      <c r="H118" s="24">
        <v>57</v>
      </c>
      <c r="I118" s="45">
        <v>82</v>
      </c>
      <c r="J118" s="9">
        <f>Tabela403783[[#This Row],[PENHA]]+Tabela403783[[#This Row],[PRAIA DO SONHO]]+Tabela403783[[#This Row],[JURERÊ]]+Tabela403783[[#This Row],[GAROPABA]]</f>
        <v>283</v>
      </c>
    </row>
    <row r="119" spans="2:11" x14ac:dyDescent="0.25">
      <c r="B119" s="93">
        <v>2</v>
      </c>
      <c r="C119" s="17" t="s">
        <v>167</v>
      </c>
      <c r="D119" s="9" t="s">
        <v>305</v>
      </c>
      <c r="E119" s="18" t="s">
        <v>25</v>
      </c>
      <c r="F119" s="19">
        <v>57</v>
      </c>
      <c r="G119" s="20">
        <v>69</v>
      </c>
      <c r="H119" s="66">
        <v>75</v>
      </c>
      <c r="I119" s="66">
        <v>75</v>
      </c>
      <c r="J119" s="9">
        <f>Tabela403783[[#This Row],[PENHA]]+Tabela403783[[#This Row],[PRAIA DO SONHO]]+Tabela403783[[#This Row],[JURERÊ]]+Tabela403783[[#This Row],[GAROPABA]]</f>
        <v>276</v>
      </c>
    </row>
    <row r="120" spans="2:11" x14ac:dyDescent="0.25">
      <c r="B120" s="93">
        <v>3</v>
      </c>
      <c r="C120" s="17" t="s">
        <v>137</v>
      </c>
      <c r="D120" s="9" t="s">
        <v>387</v>
      </c>
      <c r="E120" s="18" t="s">
        <v>25</v>
      </c>
      <c r="F120" s="19">
        <v>82</v>
      </c>
      <c r="G120" s="20">
        <v>90</v>
      </c>
      <c r="H120" s="9">
        <v>0</v>
      </c>
      <c r="I120" s="9">
        <v>90</v>
      </c>
      <c r="J120" s="9">
        <f>Tabela403783[[#This Row],[PENHA]]+Tabela403783[[#This Row],[PRAIA DO SONHO]]+Tabela403783[[#This Row],[JURERÊ]]+Tabela403783[[#This Row],[GAROPABA]]</f>
        <v>262</v>
      </c>
    </row>
    <row r="121" spans="2:11" x14ac:dyDescent="0.25">
      <c r="B121" s="93">
        <v>4</v>
      </c>
      <c r="C121" s="17" t="s">
        <v>163</v>
      </c>
      <c r="D121" s="9" t="s">
        <v>311</v>
      </c>
      <c r="E121" s="18" t="s">
        <v>25</v>
      </c>
      <c r="F121" s="19">
        <v>60</v>
      </c>
      <c r="G121" s="20">
        <v>64</v>
      </c>
      <c r="H121" s="9">
        <v>69</v>
      </c>
      <c r="I121" s="9">
        <v>0</v>
      </c>
      <c r="J121" s="9">
        <f>Tabela403783[[#This Row],[PENHA]]+Tabela403783[[#This Row],[PRAIA DO SONHO]]+Tabela403783[[#This Row],[JURERÊ]]+Tabela403783[[#This Row],[GAROPABA]]</f>
        <v>193</v>
      </c>
    </row>
    <row r="122" spans="2:11" x14ac:dyDescent="0.25">
      <c r="B122" s="93">
        <v>5</v>
      </c>
      <c r="C122" s="17" t="s">
        <v>192</v>
      </c>
      <c r="D122" s="9" t="s">
        <v>301</v>
      </c>
      <c r="E122" s="18" t="s">
        <v>25</v>
      </c>
      <c r="F122" s="19">
        <v>47</v>
      </c>
      <c r="G122" s="20">
        <v>54</v>
      </c>
      <c r="H122" s="9">
        <v>0</v>
      </c>
      <c r="I122" s="9">
        <v>69</v>
      </c>
      <c r="J122" s="9">
        <f>Tabela403783[[#This Row],[PENHA]]+Tabela403783[[#This Row],[PRAIA DO SONHO]]+Tabela403783[[#This Row],[JURERÊ]]+Tabela403783[[#This Row],[GAROPABA]]</f>
        <v>170</v>
      </c>
    </row>
    <row r="123" spans="2:11" x14ac:dyDescent="0.25">
      <c r="B123" s="93" t="s">
        <v>384</v>
      </c>
      <c r="C123" s="17" t="s">
        <v>150</v>
      </c>
      <c r="D123" s="9" t="s">
        <v>317</v>
      </c>
      <c r="E123" s="18" t="s">
        <v>25</v>
      </c>
      <c r="F123" s="19">
        <v>75</v>
      </c>
      <c r="G123" s="20">
        <v>0</v>
      </c>
      <c r="H123" s="9">
        <v>82</v>
      </c>
      <c r="I123" s="9">
        <v>0</v>
      </c>
      <c r="J123" s="9">
        <f>Tabela403783[[#This Row],[PENHA]]+Tabela403783[[#This Row],[PRAIA DO SONHO]]+Tabela403783[[#This Row],[JURERÊ]]+Tabela403783[[#This Row],[GAROPABA]]</f>
        <v>157</v>
      </c>
    </row>
    <row r="124" spans="2:11" x14ac:dyDescent="0.25">
      <c r="B124" s="93" t="s">
        <v>384</v>
      </c>
      <c r="C124" s="17" t="s">
        <v>160</v>
      </c>
      <c r="D124" s="18" t="s">
        <v>306</v>
      </c>
      <c r="E124" s="18" t="s">
        <v>25</v>
      </c>
      <c r="F124" s="19">
        <v>64</v>
      </c>
      <c r="G124" s="20">
        <v>57</v>
      </c>
      <c r="H124" s="9">
        <v>0</v>
      </c>
      <c r="I124" s="9">
        <v>0</v>
      </c>
      <c r="J124" s="9">
        <f>Tabela403783[[#This Row],[PENHA]]+Tabela403783[[#This Row],[PRAIA DO SONHO]]+Tabela403783[[#This Row],[JURERÊ]]+Tabela403783[[#This Row],[GAROPABA]]</f>
        <v>121</v>
      </c>
    </row>
    <row r="125" spans="2:11" x14ac:dyDescent="0.25">
      <c r="B125" s="93" t="s">
        <v>384</v>
      </c>
      <c r="C125" s="17" t="s">
        <v>189</v>
      </c>
      <c r="D125" s="9" t="s">
        <v>314</v>
      </c>
      <c r="E125" s="18" t="s">
        <v>25</v>
      </c>
      <c r="F125" s="19">
        <v>54</v>
      </c>
      <c r="G125" s="20">
        <v>52</v>
      </c>
      <c r="H125" s="9">
        <v>0</v>
      </c>
      <c r="I125" s="9">
        <v>0</v>
      </c>
      <c r="J125" s="9">
        <f>Tabela403783[[#This Row],[PENHA]]+Tabela403783[[#This Row],[PRAIA DO SONHO]]+Tabela403783[[#This Row],[JURERÊ]]+Tabela403783[[#This Row],[GAROPABA]]</f>
        <v>106</v>
      </c>
    </row>
    <row r="126" spans="2:11" x14ac:dyDescent="0.25">
      <c r="B126" s="93" t="s">
        <v>384</v>
      </c>
      <c r="C126" s="17" t="s">
        <v>124</v>
      </c>
      <c r="D126" s="18" t="s">
        <v>316</v>
      </c>
      <c r="E126" s="18" t="s">
        <v>25</v>
      </c>
      <c r="F126" s="19">
        <v>90</v>
      </c>
      <c r="G126" s="20">
        <v>0</v>
      </c>
      <c r="H126" s="23">
        <v>0</v>
      </c>
      <c r="I126" s="22">
        <v>0</v>
      </c>
      <c r="J126" s="9">
        <f>Tabela403783[[#This Row],[PENHA]]+Tabela403783[[#This Row],[PRAIA DO SONHO]]+Tabela403783[[#This Row],[JURERÊ]]+Tabela403783[[#This Row],[GAROPABA]]</f>
        <v>90</v>
      </c>
    </row>
    <row r="127" spans="2:11" x14ac:dyDescent="0.25">
      <c r="B127" s="93" t="s">
        <v>384</v>
      </c>
      <c r="C127" s="17" t="s">
        <v>37</v>
      </c>
      <c r="D127" s="9" t="s">
        <v>298</v>
      </c>
      <c r="E127" s="18" t="s">
        <v>25</v>
      </c>
      <c r="F127" s="19">
        <v>0</v>
      </c>
      <c r="G127" s="20">
        <v>0</v>
      </c>
      <c r="H127" s="9">
        <v>90</v>
      </c>
      <c r="I127" s="9">
        <v>0</v>
      </c>
      <c r="J127" s="9">
        <f>Tabela403783[[#This Row],[PENHA]]+Tabela403783[[#This Row],[PRAIA DO SONHO]]+Tabela403783[[#This Row],[JURERÊ]]+Tabela403783[[#This Row],[GAROPABA]]</f>
        <v>90</v>
      </c>
    </row>
    <row r="128" spans="2:11" x14ac:dyDescent="0.25">
      <c r="B128" s="93" t="s">
        <v>384</v>
      </c>
      <c r="C128" s="17" t="s">
        <v>26</v>
      </c>
      <c r="D128" s="9" t="s">
        <v>337</v>
      </c>
      <c r="E128" s="18" t="s">
        <v>25</v>
      </c>
      <c r="F128" s="19">
        <v>0</v>
      </c>
      <c r="G128" s="20">
        <v>82</v>
      </c>
      <c r="H128" s="9">
        <v>0</v>
      </c>
      <c r="I128" s="9">
        <v>0</v>
      </c>
      <c r="J128" s="9">
        <f>Tabela403783[[#This Row],[PENHA]]+Tabela403783[[#This Row],[PRAIA DO SONHO]]+Tabela403783[[#This Row],[JURERÊ]]+Tabela403783[[#This Row],[GAROPABA]]</f>
        <v>82</v>
      </c>
    </row>
    <row r="129" spans="2:10" x14ac:dyDescent="0.25">
      <c r="B129" s="93" t="s">
        <v>384</v>
      </c>
      <c r="C129" s="17" t="s">
        <v>48</v>
      </c>
      <c r="D129" s="18" t="s">
        <v>360</v>
      </c>
      <c r="E129" s="18" t="s">
        <v>25</v>
      </c>
      <c r="F129" s="19">
        <v>0</v>
      </c>
      <c r="G129" s="20">
        <v>0</v>
      </c>
      <c r="H129" s="9">
        <v>0</v>
      </c>
      <c r="I129" s="9">
        <v>64</v>
      </c>
      <c r="J129" s="9">
        <f>Tabela403783[[#This Row],[PENHA]]+Tabela403783[[#This Row],[PRAIA DO SONHO]]+Tabela403783[[#This Row],[JURERÊ]]+Tabela403783[[#This Row],[GAROPABA]]</f>
        <v>64</v>
      </c>
    </row>
    <row r="130" spans="2:10" x14ac:dyDescent="0.25">
      <c r="B130" s="93" t="s">
        <v>384</v>
      </c>
      <c r="C130" s="17" t="s">
        <v>28</v>
      </c>
      <c r="D130" s="9" t="s">
        <v>305</v>
      </c>
      <c r="E130" s="18" t="s">
        <v>25</v>
      </c>
      <c r="F130" s="19">
        <v>0</v>
      </c>
      <c r="G130" s="20">
        <v>0</v>
      </c>
      <c r="H130" s="9">
        <v>64</v>
      </c>
      <c r="I130" s="9">
        <v>0</v>
      </c>
      <c r="J130" s="9">
        <f>Tabela403783[[#This Row],[PENHA]]+Tabela403783[[#This Row],[PRAIA DO SONHO]]+Tabela403783[[#This Row],[JURERÊ]]+Tabela403783[[#This Row],[GAROPABA]]</f>
        <v>64</v>
      </c>
    </row>
    <row r="131" spans="2:10" x14ac:dyDescent="0.25">
      <c r="B131" s="93" t="s">
        <v>384</v>
      </c>
      <c r="C131" s="17" t="s">
        <v>190</v>
      </c>
      <c r="D131" s="9" t="s">
        <v>302</v>
      </c>
      <c r="E131" s="18" t="s">
        <v>25</v>
      </c>
      <c r="F131" s="19">
        <v>50</v>
      </c>
      <c r="G131" s="20">
        <v>0</v>
      </c>
      <c r="H131" s="9">
        <v>0</v>
      </c>
      <c r="I131" s="9">
        <v>0</v>
      </c>
      <c r="J131" s="9">
        <f>Tabela403783[[#This Row],[PENHA]]+Tabela403783[[#This Row],[PRAIA DO SONHO]]+Tabela403783[[#This Row],[JURERÊ]]+Tabela403783[[#This Row],[GAROPABA]]</f>
        <v>50</v>
      </c>
    </row>
    <row r="132" spans="2:10" x14ac:dyDescent="0.25">
      <c r="B132" s="93" t="s">
        <v>384</v>
      </c>
      <c r="C132" s="17" t="s">
        <v>358</v>
      </c>
      <c r="D132" s="18" t="s">
        <v>337</v>
      </c>
      <c r="E132" s="18" t="s">
        <v>25</v>
      </c>
      <c r="F132" s="19">
        <v>0</v>
      </c>
      <c r="G132" s="20">
        <v>50</v>
      </c>
      <c r="H132" s="23">
        <v>0</v>
      </c>
      <c r="I132" s="22">
        <v>0</v>
      </c>
      <c r="J132" s="9">
        <f>Tabela403783[[#This Row],[PENHA]]+Tabela403783[[#This Row],[PRAIA DO SONHO]]+Tabela403783[[#This Row],[JURERÊ]]+Tabela403783[[#This Row],[GAROPABA]]</f>
        <v>50</v>
      </c>
    </row>
    <row r="133" spans="2:10" x14ac:dyDescent="0.25">
      <c r="B133" s="93" t="s">
        <v>384</v>
      </c>
      <c r="C133" s="17" t="s">
        <v>188</v>
      </c>
      <c r="D133" s="18" t="s">
        <v>302</v>
      </c>
      <c r="E133" s="18" t="s">
        <v>25</v>
      </c>
      <c r="F133" s="19">
        <v>49</v>
      </c>
      <c r="G133" s="20">
        <v>0</v>
      </c>
      <c r="H133" s="27">
        <v>0</v>
      </c>
      <c r="I133" s="27">
        <v>0</v>
      </c>
      <c r="J133" s="9">
        <f>Tabela403783[[#This Row],[PENHA]]+Tabela403783[[#This Row],[PRAIA DO SONHO]]+Tabela403783[[#This Row],[JURERÊ]]+Tabela403783[[#This Row],[GAROPABA]]</f>
        <v>49</v>
      </c>
    </row>
    <row r="134" spans="2:10" x14ac:dyDescent="0.25">
      <c r="B134" s="93" t="s">
        <v>384</v>
      </c>
      <c r="C134" s="17" t="s">
        <v>191</v>
      </c>
      <c r="D134" s="18" t="s">
        <v>306</v>
      </c>
      <c r="E134" s="18" t="s">
        <v>25</v>
      </c>
      <c r="F134" s="19">
        <v>48</v>
      </c>
      <c r="G134" s="20">
        <v>0</v>
      </c>
      <c r="H134" s="9">
        <v>0</v>
      </c>
      <c r="I134" s="9">
        <v>0</v>
      </c>
      <c r="J134" s="9">
        <f>Tabela403783[[#This Row],[PENHA]]+Tabela403783[[#This Row],[PRAIA DO SONHO]]+Tabela403783[[#This Row],[JURERÊ]]+Tabela403783[[#This Row],[GAROPABA]]</f>
        <v>48</v>
      </c>
    </row>
    <row r="135" spans="2:10" x14ac:dyDescent="0.25">
      <c r="B135" s="93" t="s">
        <v>385</v>
      </c>
      <c r="C135" s="17" t="s">
        <v>24</v>
      </c>
      <c r="D135" s="18" t="s">
        <v>302</v>
      </c>
      <c r="E135" s="18" t="s">
        <v>25</v>
      </c>
      <c r="F135" s="19">
        <v>0</v>
      </c>
      <c r="G135" s="20">
        <v>0</v>
      </c>
      <c r="H135" s="9">
        <v>0</v>
      </c>
      <c r="I135" s="9">
        <v>0</v>
      </c>
      <c r="J135" s="9">
        <f>Tabela403783[[#This Row],[PENHA]]+Tabela403783[[#This Row],[PRAIA DO SONHO]]+Tabela403783[[#This Row],[JURERÊ]]+Tabela403783[[#This Row],[GAROPABA]]</f>
        <v>0</v>
      </c>
    </row>
    <row r="136" spans="2:10" x14ac:dyDescent="0.25">
      <c r="B136" s="93" t="s">
        <v>385</v>
      </c>
      <c r="C136" s="17" t="s">
        <v>359</v>
      </c>
      <c r="D136" s="18" t="s">
        <v>303</v>
      </c>
      <c r="E136" s="18" t="s">
        <v>25</v>
      </c>
      <c r="F136" s="19">
        <v>0</v>
      </c>
      <c r="G136" s="20">
        <v>0</v>
      </c>
      <c r="H136" s="9">
        <v>0</v>
      </c>
      <c r="I136" s="9">
        <v>0</v>
      </c>
      <c r="J136" s="9">
        <f>Tabela403783[[#This Row],[PENHA]]+Tabela403783[[#This Row],[PRAIA DO SONHO]]+Tabela403783[[#This Row],[JURERÊ]]+Tabela403783[[#This Row],[GAROPABA]]</f>
        <v>0</v>
      </c>
    </row>
    <row r="137" spans="2:10" x14ac:dyDescent="0.25">
      <c r="B137" s="93" t="s">
        <v>385</v>
      </c>
      <c r="C137" s="17" t="s">
        <v>27</v>
      </c>
      <c r="D137" s="18" t="s">
        <v>302</v>
      </c>
      <c r="E137" s="18" t="s">
        <v>25</v>
      </c>
      <c r="F137" s="19">
        <v>0</v>
      </c>
      <c r="G137" s="20">
        <v>0</v>
      </c>
      <c r="H137" s="9">
        <v>0</v>
      </c>
      <c r="I137" s="9">
        <v>0</v>
      </c>
      <c r="J137" s="9">
        <f>Tabela403783[[#This Row],[PENHA]]+Tabela403783[[#This Row],[PRAIA DO SONHO]]+Tabela403783[[#This Row],[JURERÊ]]+Tabela403783[[#This Row],[GAROPABA]]</f>
        <v>0</v>
      </c>
    </row>
    <row r="138" spans="2:10" x14ac:dyDescent="0.25">
      <c r="B138" s="93" t="s">
        <v>385</v>
      </c>
      <c r="C138" s="17" t="s">
        <v>29</v>
      </c>
      <c r="D138" s="18" t="s">
        <v>360</v>
      </c>
      <c r="E138" s="18" t="s">
        <v>25</v>
      </c>
      <c r="F138" s="19">
        <v>0</v>
      </c>
      <c r="G138" s="20">
        <v>0</v>
      </c>
      <c r="H138" s="9">
        <v>0</v>
      </c>
      <c r="I138" s="9">
        <v>0</v>
      </c>
      <c r="J138" s="9">
        <f>Tabela403783[[#This Row],[PENHA]]+Tabela403783[[#This Row],[PRAIA DO SONHO]]+Tabela403783[[#This Row],[JURERÊ]]+Tabela403783[[#This Row],[GAROPABA]]</f>
        <v>0</v>
      </c>
    </row>
    <row r="139" spans="2:10" x14ac:dyDescent="0.25">
      <c r="B139" s="93" t="s">
        <v>385</v>
      </c>
      <c r="C139" s="17" t="s">
        <v>30</v>
      </c>
      <c r="D139" s="18" t="s">
        <v>302</v>
      </c>
      <c r="E139" s="18" t="s">
        <v>25</v>
      </c>
      <c r="F139" s="19">
        <v>0</v>
      </c>
      <c r="G139" s="20">
        <v>0</v>
      </c>
      <c r="H139" s="9">
        <v>0</v>
      </c>
      <c r="I139" s="9">
        <v>0</v>
      </c>
      <c r="J139" s="9">
        <f>Tabela403783[[#This Row],[PENHA]]+Tabela403783[[#This Row],[PRAIA DO SONHO]]+Tabela403783[[#This Row],[JURERÊ]]+Tabela403783[[#This Row],[GAROPABA]]</f>
        <v>0</v>
      </c>
    </row>
    <row r="140" spans="2:10" x14ac:dyDescent="0.25">
      <c r="B140" s="93" t="s">
        <v>385</v>
      </c>
      <c r="C140" s="17" t="s">
        <v>31</v>
      </c>
      <c r="D140" s="18" t="s">
        <v>303</v>
      </c>
      <c r="E140" s="18" t="s">
        <v>25</v>
      </c>
      <c r="F140" s="19">
        <v>0</v>
      </c>
      <c r="G140" s="20">
        <v>0</v>
      </c>
      <c r="H140" s="9">
        <v>0</v>
      </c>
      <c r="I140" s="9">
        <v>0</v>
      </c>
      <c r="J140" s="9">
        <f>Tabela403783[[#This Row],[PENHA]]+Tabela403783[[#This Row],[PRAIA DO SONHO]]+Tabela403783[[#This Row],[JURERÊ]]+Tabela403783[[#This Row],[GAROPABA]]</f>
        <v>0</v>
      </c>
    </row>
    <row r="141" spans="2:10" x14ac:dyDescent="0.25">
      <c r="B141" s="93" t="s">
        <v>385</v>
      </c>
      <c r="C141" s="17" t="s">
        <v>32</v>
      </c>
      <c r="D141" s="18" t="s">
        <v>302</v>
      </c>
      <c r="E141" s="18" t="s">
        <v>25</v>
      </c>
      <c r="F141" s="19">
        <v>0</v>
      </c>
      <c r="G141" s="20">
        <v>0</v>
      </c>
      <c r="H141" s="9">
        <v>0</v>
      </c>
      <c r="I141" s="9">
        <v>0</v>
      </c>
      <c r="J141" s="9">
        <f>Tabela403783[[#This Row],[PENHA]]+Tabela403783[[#This Row],[PRAIA DO SONHO]]+Tabela403783[[#This Row],[JURERÊ]]+Tabela403783[[#This Row],[GAROPABA]]</f>
        <v>0</v>
      </c>
    </row>
    <row r="142" spans="2:10" x14ac:dyDescent="0.25">
      <c r="B142" s="93" t="s">
        <v>385</v>
      </c>
      <c r="C142" s="17" t="s">
        <v>33</v>
      </c>
      <c r="D142" s="18" t="s">
        <v>302</v>
      </c>
      <c r="E142" s="18" t="s">
        <v>25</v>
      </c>
      <c r="F142" s="19">
        <v>0</v>
      </c>
      <c r="G142" s="20">
        <v>0</v>
      </c>
      <c r="H142" s="9">
        <v>0</v>
      </c>
      <c r="I142" s="9">
        <v>0</v>
      </c>
      <c r="J142" s="9">
        <f>Tabela403783[[#This Row],[PENHA]]+Tabela403783[[#This Row],[PRAIA DO SONHO]]+Tabela403783[[#This Row],[JURERÊ]]+Tabela403783[[#This Row],[GAROPABA]]</f>
        <v>0</v>
      </c>
    </row>
    <row r="143" spans="2:10" x14ac:dyDescent="0.25">
      <c r="B143" s="93" t="s">
        <v>385</v>
      </c>
      <c r="C143" s="17" t="s">
        <v>34</v>
      </c>
      <c r="D143" s="18" t="s">
        <v>293</v>
      </c>
      <c r="E143" s="18" t="s">
        <v>25</v>
      </c>
      <c r="F143" s="19">
        <v>0</v>
      </c>
      <c r="G143" s="20">
        <v>0</v>
      </c>
      <c r="H143" s="9">
        <v>0</v>
      </c>
      <c r="I143" s="9">
        <v>0</v>
      </c>
      <c r="J143" s="9">
        <f>Tabela403783[[#This Row],[PENHA]]+Tabela403783[[#This Row],[PRAIA DO SONHO]]+Tabela403783[[#This Row],[JURERÊ]]+Tabela403783[[#This Row],[GAROPABA]]</f>
        <v>0</v>
      </c>
    </row>
    <row r="144" spans="2:10" x14ac:dyDescent="0.25">
      <c r="B144" s="93" t="s">
        <v>385</v>
      </c>
      <c r="C144" s="17" t="s">
        <v>35</v>
      </c>
      <c r="D144" s="18" t="s">
        <v>303</v>
      </c>
      <c r="E144" s="18" t="s">
        <v>25</v>
      </c>
      <c r="F144" s="19">
        <v>0</v>
      </c>
      <c r="G144" s="20">
        <v>0</v>
      </c>
      <c r="H144" s="9">
        <v>0</v>
      </c>
      <c r="I144" s="9">
        <v>0</v>
      </c>
      <c r="J144" s="9">
        <f>Tabela403783[[#This Row],[PENHA]]+Tabela403783[[#This Row],[PRAIA DO SONHO]]+Tabela403783[[#This Row],[JURERÊ]]+Tabela403783[[#This Row],[GAROPABA]]</f>
        <v>0</v>
      </c>
    </row>
    <row r="145" spans="2:10" x14ac:dyDescent="0.25">
      <c r="B145" s="93" t="s">
        <v>385</v>
      </c>
      <c r="C145" s="17" t="s">
        <v>36</v>
      </c>
      <c r="D145" s="18" t="s">
        <v>302</v>
      </c>
      <c r="E145" s="18" t="s">
        <v>25</v>
      </c>
      <c r="F145" s="19">
        <v>0</v>
      </c>
      <c r="G145" s="20">
        <v>0</v>
      </c>
      <c r="H145" s="9">
        <v>0</v>
      </c>
      <c r="I145" s="9">
        <v>0</v>
      </c>
      <c r="J145" s="9">
        <f>Tabela403783[[#This Row],[PENHA]]+Tabela403783[[#This Row],[PRAIA DO SONHO]]+Tabela403783[[#This Row],[JURERÊ]]+Tabela403783[[#This Row],[GAROPABA]]</f>
        <v>0</v>
      </c>
    </row>
    <row r="146" spans="2:10" x14ac:dyDescent="0.25">
      <c r="B146" s="93" t="s">
        <v>385</v>
      </c>
      <c r="C146" s="17" t="s">
        <v>38</v>
      </c>
      <c r="D146" s="18" t="s">
        <v>302</v>
      </c>
      <c r="E146" s="18" t="s">
        <v>25</v>
      </c>
      <c r="F146" s="19">
        <v>0</v>
      </c>
      <c r="G146" s="20">
        <v>0</v>
      </c>
      <c r="H146" s="9">
        <v>0</v>
      </c>
      <c r="I146" s="9">
        <v>0</v>
      </c>
      <c r="J146" s="9">
        <f>Tabela403783[[#This Row],[PENHA]]+Tabela403783[[#This Row],[PRAIA DO SONHO]]+Tabela403783[[#This Row],[JURERÊ]]+Tabela403783[[#This Row],[GAROPABA]]</f>
        <v>0</v>
      </c>
    </row>
    <row r="147" spans="2:10" x14ac:dyDescent="0.25">
      <c r="B147" s="93" t="s">
        <v>385</v>
      </c>
      <c r="C147" s="17" t="s">
        <v>39</v>
      </c>
      <c r="D147" s="18" t="s">
        <v>305</v>
      </c>
      <c r="E147" s="18" t="s">
        <v>25</v>
      </c>
      <c r="F147" s="19">
        <v>0</v>
      </c>
      <c r="G147" s="20">
        <v>0</v>
      </c>
      <c r="H147" s="9">
        <v>0</v>
      </c>
      <c r="I147" s="9">
        <v>0</v>
      </c>
      <c r="J147" s="9">
        <f>Tabela403783[[#This Row],[PENHA]]+Tabela403783[[#This Row],[PRAIA DO SONHO]]+Tabela403783[[#This Row],[JURERÊ]]+Tabela403783[[#This Row],[GAROPABA]]</f>
        <v>0</v>
      </c>
    </row>
    <row r="148" spans="2:10" x14ac:dyDescent="0.25">
      <c r="B148" s="93" t="s">
        <v>385</v>
      </c>
      <c r="C148" s="17" t="s">
        <v>41</v>
      </c>
      <c r="D148" s="18" t="s">
        <v>303</v>
      </c>
      <c r="E148" s="18" t="s">
        <v>25</v>
      </c>
      <c r="F148" s="19">
        <v>0</v>
      </c>
      <c r="G148" s="20">
        <v>0</v>
      </c>
      <c r="H148" s="9">
        <v>0</v>
      </c>
      <c r="I148" s="9">
        <v>0</v>
      </c>
      <c r="J148" s="9">
        <f>Tabela403783[[#This Row],[PENHA]]+Tabela403783[[#This Row],[PRAIA DO SONHO]]+Tabela403783[[#This Row],[JURERÊ]]+Tabela403783[[#This Row],[GAROPABA]]</f>
        <v>0</v>
      </c>
    </row>
    <row r="149" spans="2:10" x14ac:dyDescent="0.25">
      <c r="B149" s="93" t="s">
        <v>385</v>
      </c>
      <c r="C149" s="17" t="s">
        <v>42</v>
      </c>
      <c r="D149" s="18" t="s">
        <v>337</v>
      </c>
      <c r="E149" s="18" t="s">
        <v>25</v>
      </c>
      <c r="F149" s="19">
        <v>0</v>
      </c>
      <c r="G149" s="20">
        <v>0</v>
      </c>
      <c r="H149" s="9">
        <v>0</v>
      </c>
      <c r="I149" s="9">
        <v>0</v>
      </c>
      <c r="J149" s="9">
        <f>Tabela403783[[#This Row],[PENHA]]+Tabela403783[[#This Row],[PRAIA DO SONHO]]+Tabela403783[[#This Row],[JURERÊ]]+Tabela403783[[#This Row],[GAROPABA]]</f>
        <v>0</v>
      </c>
    </row>
    <row r="150" spans="2:10" x14ac:dyDescent="0.25">
      <c r="B150" s="93" t="s">
        <v>385</v>
      </c>
      <c r="C150" s="17" t="s">
        <v>43</v>
      </c>
      <c r="D150" s="18" t="s">
        <v>302</v>
      </c>
      <c r="E150" s="18" t="s">
        <v>25</v>
      </c>
      <c r="F150" s="19">
        <v>0</v>
      </c>
      <c r="G150" s="20">
        <v>0</v>
      </c>
      <c r="H150" s="9">
        <v>0</v>
      </c>
      <c r="I150" s="9">
        <v>0</v>
      </c>
      <c r="J150" s="9">
        <f>Tabela403783[[#This Row],[PENHA]]+Tabela403783[[#This Row],[PRAIA DO SONHO]]+Tabela403783[[#This Row],[JURERÊ]]+Tabela403783[[#This Row],[GAROPABA]]</f>
        <v>0</v>
      </c>
    </row>
    <row r="151" spans="2:10" x14ac:dyDescent="0.25">
      <c r="B151" s="93" t="s">
        <v>385</v>
      </c>
      <c r="C151" s="17" t="s">
        <v>44</v>
      </c>
      <c r="D151" s="18" t="s">
        <v>302</v>
      </c>
      <c r="E151" s="18" t="s">
        <v>25</v>
      </c>
      <c r="F151" s="19">
        <v>0</v>
      </c>
      <c r="G151" s="20">
        <v>0</v>
      </c>
      <c r="H151" s="9">
        <v>0</v>
      </c>
      <c r="I151" s="9">
        <v>0</v>
      </c>
      <c r="J151" s="9">
        <f>Tabela403783[[#This Row],[PENHA]]+Tabela403783[[#This Row],[PRAIA DO SONHO]]+Tabela403783[[#This Row],[JURERÊ]]+Tabela403783[[#This Row],[GAROPABA]]</f>
        <v>0</v>
      </c>
    </row>
    <row r="152" spans="2:10" x14ac:dyDescent="0.25">
      <c r="B152" s="93" t="s">
        <v>385</v>
      </c>
      <c r="C152" s="17" t="s">
        <v>45</v>
      </c>
      <c r="D152" s="18" t="s">
        <v>360</v>
      </c>
      <c r="E152" s="18" t="s">
        <v>25</v>
      </c>
      <c r="F152" s="19">
        <v>0</v>
      </c>
      <c r="G152" s="20">
        <v>0</v>
      </c>
      <c r="H152" s="9">
        <v>0</v>
      </c>
      <c r="I152" s="9">
        <v>0</v>
      </c>
      <c r="J152" s="9">
        <f>Tabela403783[[#This Row],[PENHA]]+Tabela403783[[#This Row],[PRAIA DO SONHO]]+Tabela403783[[#This Row],[JURERÊ]]+Tabela403783[[#This Row],[GAROPABA]]</f>
        <v>0</v>
      </c>
    </row>
    <row r="153" spans="2:10" x14ac:dyDescent="0.25">
      <c r="B153" s="93" t="s">
        <v>385</v>
      </c>
      <c r="C153" s="17" t="s">
        <v>46</v>
      </c>
      <c r="D153" s="18" t="s">
        <v>302</v>
      </c>
      <c r="E153" s="18" t="s">
        <v>25</v>
      </c>
      <c r="F153" s="19">
        <v>0</v>
      </c>
      <c r="G153" s="20">
        <v>0</v>
      </c>
      <c r="H153" s="9">
        <v>0</v>
      </c>
      <c r="I153" s="9">
        <v>0</v>
      </c>
      <c r="J153" s="9">
        <f>Tabela403783[[#This Row],[PENHA]]+Tabela403783[[#This Row],[PRAIA DO SONHO]]+Tabela403783[[#This Row],[JURERÊ]]+Tabela403783[[#This Row],[GAROPABA]]</f>
        <v>0</v>
      </c>
    </row>
    <row r="154" spans="2:10" x14ac:dyDescent="0.25">
      <c r="B154" s="93" t="s">
        <v>385</v>
      </c>
      <c r="C154" s="17" t="s">
        <v>47</v>
      </c>
      <c r="D154" s="18" t="s">
        <v>302</v>
      </c>
      <c r="E154" s="18" t="s">
        <v>25</v>
      </c>
      <c r="F154" s="19">
        <v>0</v>
      </c>
      <c r="G154" s="20">
        <v>0</v>
      </c>
      <c r="H154" s="9">
        <v>0</v>
      </c>
      <c r="I154" s="9">
        <v>0</v>
      </c>
      <c r="J154" s="9">
        <f>Tabela403783[[#This Row],[PENHA]]+Tabela403783[[#This Row],[PRAIA DO SONHO]]+Tabela403783[[#This Row],[JURERÊ]]+Tabela403783[[#This Row],[GAROPABA]]</f>
        <v>0</v>
      </c>
    </row>
    <row r="155" spans="2:10" x14ac:dyDescent="0.25">
      <c r="B155" s="93" t="s">
        <v>385</v>
      </c>
      <c r="C155" s="17" t="s">
        <v>49</v>
      </c>
      <c r="D155" s="18" t="s">
        <v>293</v>
      </c>
      <c r="E155" s="18" t="s">
        <v>25</v>
      </c>
      <c r="F155" s="19">
        <v>0</v>
      </c>
      <c r="G155" s="20">
        <v>0</v>
      </c>
      <c r="H155" s="9">
        <v>0</v>
      </c>
      <c r="I155" s="9">
        <v>0</v>
      </c>
      <c r="J155" s="9">
        <f>Tabela403783[[#This Row],[PENHA]]+Tabela403783[[#This Row],[PRAIA DO SONHO]]+Tabela403783[[#This Row],[JURERÊ]]+Tabela403783[[#This Row],[GAROPABA]]</f>
        <v>0</v>
      </c>
    </row>
    <row r="156" spans="2:10" x14ac:dyDescent="0.25">
      <c r="B156" s="92"/>
      <c r="C156" s="18"/>
      <c r="D156" s="18"/>
      <c r="I156" s="9"/>
    </row>
    <row r="157" spans="2:10" x14ac:dyDescent="0.25">
      <c r="B157" s="89" t="s">
        <v>318</v>
      </c>
      <c r="C157" s="18"/>
      <c r="D157" s="18"/>
      <c r="I157" s="9"/>
    </row>
    <row r="158" spans="2:10" ht="31.5" x14ac:dyDescent="0.25">
      <c r="B158" s="91" t="s">
        <v>381</v>
      </c>
      <c r="C158" s="12" t="s">
        <v>1</v>
      </c>
      <c r="D158" s="13" t="s">
        <v>2</v>
      </c>
      <c r="E158" s="13" t="s">
        <v>3</v>
      </c>
      <c r="F158" s="14" t="s">
        <v>350</v>
      </c>
      <c r="G158" s="15" t="s">
        <v>351</v>
      </c>
      <c r="H158" s="54" t="s">
        <v>378</v>
      </c>
      <c r="I158" s="14" t="s">
        <v>352</v>
      </c>
      <c r="J158" s="14" t="s">
        <v>353</v>
      </c>
    </row>
    <row r="159" spans="2:10" x14ac:dyDescent="0.25">
      <c r="B159" s="93">
        <v>1</v>
      </c>
      <c r="C159" s="17" t="s">
        <v>264</v>
      </c>
      <c r="D159" s="9" t="s">
        <v>319</v>
      </c>
      <c r="E159" s="18" t="s">
        <v>259</v>
      </c>
      <c r="F159" s="19">
        <v>75</v>
      </c>
      <c r="G159" s="20">
        <v>82</v>
      </c>
      <c r="H159" s="24">
        <v>90</v>
      </c>
      <c r="I159" s="45">
        <v>82</v>
      </c>
      <c r="J159" s="9">
        <f>Tabela413884[[#This Row],[PENHA]]+Tabela413884[[#This Row],[PRAIA DO SONHO]]+Tabela413884[[#This Row],[JURERÊ]]+Tabela413884[[#This Row],[GAROPABA]]</f>
        <v>329</v>
      </c>
    </row>
    <row r="160" spans="2:10" x14ac:dyDescent="0.25">
      <c r="B160" s="93">
        <v>2</v>
      </c>
      <c r="C160" s="17" t="s">
        <v>265</v>
      </c>
      <c r="D160" s="9" t="s">
        <v>319</v>
      </c>
      <c r="E160" s="18" t="s">
        <v>259</v>
      </c>
      <c r="F160" s="19">
        <v>90</v>
      </c>
      <c r="G160" s="20">
        <v>0</v>
      </c>
      <c r="H160" s="24">
        <v>100</v>
      </c>
      <c r="I160" s="45">
        <v>100</v>
      </c>
      <c r="J160" s="9">
        <f>Tabela413884[[#This Row],[PENHA]]+Tabela413884[[#This Row],[PRAIA DO SONHO]]+Tabela413884[[#This Row],[JURERÊ]]+Tabela413884[[#This Row],[GAROPABA]]</f>
        <v>290</v>
      </c>
    </row>
    <row r="161" spans="1:11" x14ac:dyDescent="0.25">
      <c r="B161" s="93">
        <v>3</v>
      </c>
      <c r="C161" s="17" t="s">
        <v>261</v>
      </c>
      <c r="D161" s="9" t="s">
        <v>302</v>
      </c>
      <c r="E161" s="18" t="s">
        <v>259</v>
      </c>
      <c r="F161" s="19">
        <v>0</v>
      </c>
      <c r="G161" s="20">
        <v>75</v>
      </c>
      <c r="H161" s="9">
        <v>82</v>
      </c>
      <c r="I161" s="9">
        <v>90</v>
      </c>
      <c r="J161" s="9">
        <f>Tabela413884[[#This Row],[PENHA]]+Tabela413884[[#This Row],[PRAIA DO SONHO]]+Tabela413884[[#This Row],[JURERÊ]]+Tabela413884[[#This Row],[GAROPABA]]</f>
        <v>247</v>
      </c>
    </row>
    <row r="162" spans="1:11" x14ac:dyDescent="0.25">
      <c r="B162" s="93" t="s">
        <v>384</v>
      </c>
      <c r="C162" s="17" t="s">
        <v>270</v>
      </c>
      <c r="D162" s="9" t="s">
        <v>320</v>
      </c>
      <c r="E162" s="18" t="s">
        <v>259</v>
      </c>
      <c r="F162" s="19">
        <v>82</v>
      </c>
      <c r="G162" s="20">
        <v>100</v>
      </c>
      <c r="H162" s="9">
        <v>0</v>
      </c>
      <c r="I162" s="9">
        <v>0</v>
      </c>
      <c r="J162" s="9">
        <f>Tabela413884[[#This Row],[PENHA]]+Tabela413884[[#This Row],[PRAIA DO SONHO]]+Tabela413884[[#This Row],[JURERÊ]]+Tabela413884[[#This Row],[GAROPABA]]</f>
        <v>182</v>
      </c>
    </row>
    <row r="163" spans="1:11" x14ac:dyDescent="0.25">
      <c r="B163" s="93" t="s">
        <v>384</v>
      </c>
      <c r="C163" s="17" t="s">
        <v>269</v>
      </c>
      <c r="D163" s="18" t="s">
        <v>296</v>
      </c>
      <c r="E163" s="18" t="s">
        <v>259</v>
      </c>
      <c r="F163" s="19">
        <v>100</v>
      </c>
      <c r="G163" s="20">
        <v>0</v>
      </c>
      <c r="H163" s="9">
        <v>0</v>
      </c>
      <c r="I163" s="9">
        <v>0</v>
      </c>
      <c r="J163" s="9">
        <f>Tabela413884[[#This Row],[PENHA]]+Tabela413884[[#This Row],[PRAIA DO SONHO]]+Tabela413884[[#This Row],[JURERÊ]]+Tabela413884[[#This Row],[GAROPABA]]</f>
        <v>100</v>
      </c>
    </row>
    <row r="164" spans="1:11" x14ac:dyDescent="0.25">
      <c r="B164" s="93" t="s">
        <v>384</v>
      </c>
      <c r="C164" s="17" t="s">
        <v>266</v>
      </c>
      <c r="D164" s="18" t="s">
        <v>302</v>
      </c>
      <c r="E164" s="18" t="s">
        <v>259</v>
      </c>
      <c r="F164" s="19">
        <v>0</v>
      </c>
      <c r="G164" s="20">
        <v>90</v>
      </c>
      <c r="H164" s="9">
        <v>0</v>
      </c>
      <c r="I164" s="9">
        <v>0</v>
      </c>
      <c r="J164" s="9">
        <f>Tabela413884[[#This Row],[PENHA]]+Tabela413884[[#This Row],[PRAIA DO SONHO]]+Tabela413884[[#This Row],[JURERÊ]]+Tabela413884[[#This Row],[GAROPABA]]</f>
        <v>90</v>
      </c>
    </row>
    <row r="165" spans="1:11" x14ac:dyDescent="0.25">
      <c r="B165" s="93" t="s">
        <v>384</v>
      </c>
      <c r="C165" s="17" t="s">
        <v>268</v>
      </c>
      <c r="D165" s="9" t="s">
        <v>302</v>
      </c>
      <c r="E165" s="18" t="s">
        <v>259</v>
      </c>
      <c r="F165" s="19">
        <v>69</v>
      </c>
      <c r="G165" s="20">
        <v>0</v>
      </c>
      <c r="H165" s="9">
        <v>0</v>
      </c>
      <c r="I165" s="9">
        <v>0</v>
      </c>
      <c r="J165" s="9">
        <f>Tabela413884[[#This Row],[PENHA]]+Tabela413884[[#This Row],[PRAIA DO SONHO]]+Tabela413884[[#This Row],[JURERÊ]]+Tabela413884[[#This Row],[GAROPABA]]</f>
        <v>69</v>
      </c>
    </row>
    <row r="166" spans="1:11" x14ac:dyDescent="0.25">
      <c r="B166" s="93" t="s">
        <v>385</v>
      </c>
      <c r="C166" s="17" t="s">
        <v>258</v>
      </c>
      <c r="D166" s="18" t="s">
        <v>302</v>
      </c>
      <c r="E166" s="18" t="s">
        <v>259</v>
      </c>
      <c r="F166" s="19">
        <v>0</v>
      </c>
      <c r="G166" s="20">
        <v>0</v>
      </c>
      <c r="H166" s="23">
        <v>0</v>
      </c>
      <c r="I166" s="22">
        <v>0</v>
      </c>
      <c r="J166" s="9">
        <f>Tabela413884[[#This Row],[PENHA]]+Tabela413884[[#This Row],[PRAIA DO SONHO]]+Tabela413884[[#This Row],[JURERÊ]]+Tabela413884[[#This Row],[GAROPABA]]</f>
        <v>0</v>
      </c>
    </row>
    <row r="167" spans="1:11" s="16" customFormat="1" x14ac:dyDescent="0.25">
      <c r="A167" s="81"/>
      <c r="B167" s="93" t="s">
        <v>385</v>
      </c>
      <c r="C167" s="17" t="s">
        <v>260</v>
      </c>
      <c r="D167" s="18" t="s">
        <v>303</v>
      </c>
      <c r="E167" s="18" t="s">
        <v>259</v>
      </c>
      <c r="F167" s="19">
        <v>0</v>
      </c>
      <c r="G167" s="20">
        <v>0</v>
      </c>
      <c r="H167" s="23">
        <v>0</v>
      </c>
      <c r="I167" s="22">
        <v>0</v>
      </c>
      <c r="J167" s="9">
        <f>Tabela413884[[#This Row],[PENHA]]+Tabela413884[[#This Row],[PRAIA DO SONHO]]+Tabela413884[[#This Row],[JURERÊ]]+Tabela413884[[#This Row],[GAROPABA]]</f>
        <v>0</v>
      </c>
      <c r="K167" s="11"/>
    </row>
    <row r="168" spans="1:11" x14ac:dyDescent="0.25">
      <c r="B168" s="93" t="s">
        <v>385</v>
      </c>
      <c r="C168" s="17" t="s">
        <v>262</v>
      </c>
      <c r="D168" s="18" t="s">
        <v>302</v>
      </c>
      <c r="E168" s="18" t="s">
        <v>259</v>
      </c>
      <c r="F168" s="19">
        <v>0</v>
      </c>
      <c r="G168" s="20">
        <v>0</v>
      </c>
      <c r="H168" s="9">
        <v>0</v>
      </c>
      <c r="I168" s="9">
        <v>0</v>
      </c>
      <c r="J168" s="9">
        <f>Tabela413884[[#This Row],[PENHA]]+Tabela413884[[#This Row],[PRAIA DO SONHO]]+Tabela413884[[#This Row],[JURERÊ]]+Tabela413884[[#This Row],[GAROPABA]]</f>
        <v>0</v>
      </c>
    </row>
    <row r="169" spans="1:11" x14ac:dyDescent="0.25">
      <c r="B169" s="93" t="s">
        <v>385</v>
      </c>
      <c r="C169" s="17" t="s">
        <v>263</v>
      </c>
      <c r="D169" s="18" t="s">
        <v>293</v>
      </c>
      <c r="E169" s="18" t="s">
        <v>259</v>
      </c>
      <c r="F169" s="19">
        <v>0</v>
      </c>
      <c r="G169" s="20">
        <v>0</v>
      </c>
      <c r="H169" s="9">
        <v>0</v>
      </c>
      <c r="I169" s="9">
        <v>0</v>
      </c>
      <c r="J169" s="9">
        <f>Tabela413884[[#This Row],[PENHA]]+Tabela413884[[#This Row],[PRAIA DO SONHO]]+Tabela413884[[#This Row],[JURERÊ]]+Tabela413884[[#This Row],[GAROPABA]]</f>
        <v>0</v>
      </c>
    </row>
    <row r="170" spans="1:11" x14ac:dyDescent="0.25">
      <c r="B170" s="93" t="s">
        <v>385</v>
      </c>
      <c r="C170" s="17" t="s">
        <v>267</v>
      </c>
      <c r="D170" s="18" t="s">
        <v>302</v>
      </c>
      <c r="E170" s="18" t="s">
        <v>259</v>
      </c>
      <c r="F170" s="19">
        <v>0</v>
      </c>
      <c r="G170" s="20">
        <v>0</v>
      </c>
      <c r="H170" s="9">
        <v>0</v>
      </c>
      <c r="I170" s="9">
        <v>0</v>
      </c>
      <c r="J170" s="9">
        <f>Tabela413884[[#This Row],[PENHA]]+Tabela413884[[#This Row],[PRAIA DO SONHO]]+Tabela413884[[#This Row],[JURERÊ]]+Tabela413884[[#This Row],[GAROPABA]]</f>
        <v>0</v>
      </c>
      <c r="K170" s="16"/>
    </row>
    <row r="171" spans="1:11" x14ac:dyDescent="0.25">
      <c r="B171" s="93" t="s">
        <v>385</v>
      </c>
      <c r="C171" s="17" t="s">
        <v>271</v>
      </c>
      <c r="D171" s="18" t="s">
        <v>305</v>
      </c>
      <c r="E171" s="18" t="s">
        <v>259</v>
      </c>
      <c r="F171" s="23">
        <v>0</v>
      </c>
      <c r="G171" s="20">
        <v>0</v>
      </c>
      <c r="H171" s="9">
        <v>0</v>
      </c>
      <c r="I171" s="9">
        <v>0</v>
      </c>
      <c r="J171" s="9">
        <f>Tabela413884[[#This Row],[PENHA]]+Tabela413884[[#This Row],[PRAIA DO SONHO]]+Tabela413884[[#This Row],[JURERÊ]]+Tabela413884[[#This Row],[GAROPABA]]</f>
        <v>0</v>
      </c>
    </row>
    <row r="172" spans="1:11" x14ac:dyDescent="0.25">
      <c r="B172" s="92"/>
      <c r="C172" s="18"/>
      <c r="D172" s="18"/>
      <c r="I172" s="9"/>
    </row>
    <row r="173" spans="1:11" x14ac:dyDescent="0.25">
      <c r="B173" s="89" t="s">
        <v>321</v>
      </c>
      <c r="C173" s="18"/>
      <c r="D173" s="18"/>
      <c r="I173" s="9"/>
    </row>
    <row r="174" spans="1:11" ht="31.5" x14ac:dyDescent="0.25">
      <c r="B174" s="91" t="s">
        <v>381</v>
      </c>
      <c r="C174" s="12" t="s">
        <v>1</v>
      </c>
      <c r="D174" s="13" t="s">
        <v>2</v>
      </c>
      <c r="E174" s="13" t="s">
        <v>3</v>
      </c>
      <c r="F174" s="14" t="s">
        <v>350</v>
      </c>
      <c r="G174" s="15" t="s">
        <v>351</v>
      </c>
      <c r="H174" s="54" t="s">
        <v>378</v>
      </c>
      <c r="I174" s="14" t="s">
        <v>352</v>
      </c>
      <c r="J174" s="14" t="s">
        <v>353</v>
      </c>
    </row>
    <row r="175" spans="1:11" x14ac:dyDescent="0.25">
      <c r="B175" s="95" t="s">
        <v>386</v>
      </c>
      <c r="C175" s="17" t="s">
        <v>119</v>
      </c>
      <c r="D175" s="18" t="s">
        <v>303</v>
      </c>
      <c r="E175" s="18" t="s">
        <v>51</v>
      </c>
      <c r="F175" s="19">
        <v>90</v>
      </c>
      <c r="G175" s="24">
        <v>100</v>
      </c>
      <c r="H175" s="24">
        <v>100</v>
      </c>
      <c r="I175" s="45">
        <v>100</v>
      </c>
      <c r="J175" s="9">
        <f>Tabela423985[[#This Row],[PENHA]]+Tabela423985[[#This Row],[PRAIA DO SONHO]]+Tabela423985[[#This Row],[JURERÊ]]+Tabela423985[[#This Row],[GAROPABA]]</f>
        <v>390</v>
      </c>
    </row>
    <row r="176" spans="1:11" x14ac:dyDescent="0.25">
      <c r="B176" s="95" t="s">
        <v>386</v>
      </c>
      <c r="C176" s="17" t="s">
        <v>128</v>
      </c>
      <c r="D176" s="9" t="s">
        <v>319</v>
      </c>
      <c r="E176" s="18" t="s">
        <v>51</v>
      </c>
      <c r="F176" s="19">
        <v>69</v>
      </c>
      <c r="G176" s="24">
        <v>90</v>
      </c>
      <c r="H176" s="24">
        <v>82</v>
      </c>
      <c r="I176" s="45">
        <v>90</v>
      </c>
      <c r="J176" s="9">
        <f>Tabela423985[[#This Row],[PENHA]]+Tabela423985[[#This Row],[PRAIA DO SONHO]]+Tabela423985[[#This Row],[JURERÊ]]+Tabela423985[[#This Row],[GAROPABA]]</f>
        <v>331</v>
      </c>
    </row>
    <row r="177" spans="2:10" x14ac:dyDescent="0.25">
      <c r="B177" s="93">
        <v>1</v>
      </c>
      <c r="C177" s="17" t="s">
        <v>143</v>
      </c>
      <c r="D177" s="9" t="s">
        <v>311</v>
      </c>
      <c r="E177" s="18" t="s">
        <v>51</v>
      </c>
      <c r="F177" s="19">
        <v>60</v>
      </c>
      <c r="G177" s="24">
        <v>75</v>
      </c>
      <c r="H177" s="23">
        <v>69</v>
      </c>
      <c r="I177" s="74">
        <v>69</v>
      </c>
      <c r="J177" s="9">
        <f>Tabela423985[[#This Row],[PENHA]]+Tabela423985[[#This Row],[PRAIA DO SONHO]]+Tabela423985[[#This Row],[JURERÊ]]+Tabela423985[[#This Row],[GAROPABA]]</f>
        <v>273</v>
      </c>
    </row>
    <row r="178" spans="2:10" x14ac:dyDescent="0.25">
      <c r="B178" s="93">
        <v>2</v>
      </c>
      <c r="C178" s="17" t="s">
        <v>155</v>
      </c>
      <c r="D178" s="9" t="s">
        <v>317</v>
      </c>
      <c r="E178" s="18" t="s">
        <v>51</v>
      </c>
      <c r="F178" s="19">
        <v>50</v>
      </c>
      <c r="G178" s="24">
        <v>69</v>
      </c>
      <c r="H178" s="9">
        <v>64</v>
      </c>
      <c r="I178" s="9">
        <v>75</v>
      </c>
      <c r="J178" s="9">
        <f>Tabela423985[[#This Row],[PENHA]]+Tabela423985[[#This Row],[PRAIA DO SONHO]]+Tabela423985[[#This Row],[JURERÊ]]+Tabela423985[[#This Row],[GAROPABA]]</f>
        <v>258</v>
      </c>
    </row>
    <row r="179" spans="2:10" x14ac:dyDescent="0.25">
      <c r="B179" s="93">
        <v>3</v>
      </c>
      <c r="C179" s="17" t="s">
        <v>144</v>
      </c>
      <c r="D179" s="9" t="s">
        <v>314</v>
      </c>
      <c r="E179" s="18" t="s">
        <v>51</v>
      </c>
      <c r="F179" s="19">
        <v>57</v>
      </c>
      <c r="G179" s="24">
        <v>0</v>
      </c>
      <c r="H179" s="9">
        <v>75</v>
      </c>
      <c r="I179" s="9">
        <v>82</v>
      </c>
      <c r="J179" s="9">
        <f>Tabela423985[[#This Row],[PENHA]]+Tabela423985[[#This Row],[PRAIA DO SONHO]]+Tabela423985[[#This Row],[JURERÊ]]+Tabela423985[[#This Row],[GAROPABA]]</f>
        <v>214</v>
      </c>
    </row>
    <row r="180" spans="2:10" x14ac:dyDescent="0.25">
      <c r="B180" s="93" t="s">
        <v>384</v>
      </c>
      <c r="C180" s="17" t="s">
        <v>126</v>
      </c>
      <c r="D180" s="25" t="s">
        <v>303</v>
      </c>
      <c r="E180" s="18" t="s">
        <v>51</v>
      </c>
      <c r="F180" s="24">
        <v>82</v>
      </c>
      <c r="G180" s="24">
        <v>0</v>
      </c>
      <c r="H180" s="9">
        <v>90</v>
      </c>
      <c r="I180" s="9">
        <v>0</v>
      </c>
      <c r="J180" s="9">
        <f>Tabela423985[[#This Row],[PENHA]]+Tabela423985[[#This Row],[PRAIA DO SONHO]]+Tabela423985[[#This Row],[JURERÊ]]+Tabela423985[[#This Row],[GAROPABA]]</f>
        <v>172</v>
      </c>
    </row>
    <row r="181" spans="2:10" x14ac:dyDescent="0.25">
      <c r="B181" s="93">
        <v>4</v>
      </c>
      <c r="C181" s="17" t="s">
        <v>201</v>
      </c>
      <c r="D181" s="9" t="s">
        <v>306</v>
      </c>
      <c r="E181" s="18" t="s">
        <v>51</v>
      </c>
      <c r="F181" s="19">
        <v>46</v>
      </c>
      <c r="G181" s="24">
        <v>57</v>
      </c>
      <c r="H181" s="9">
        <v>0</v>
      </c>
      <c r="I181" s="9">
        <v>64</v>
      </c>
      <c r="J181" s="9">
        <f>Tabela423985[[#This Row],[PENHA]]+Tabela423985[[#This Row],[PRAIA DO SONHO]]+Tabela423985[[#This Row],[JURERÊ]]+Tabela423985[[#This Row],[GAROPABA]]</f>
        <v>167</v>
      </c>
    </row>
    <row r="182" spans="2:10" x14ac:dyDescent="0.25">
      <c r="B182" s="93">
        <v>5</v>
      </c>
      <c r="C182" s="17" t="s">
        <v>194</v>
      </c>
      <c r="D182" s="9" t="s">
        <v>323</v>
      </c>
      <c r="E182" s="18" t="s">
        <v>51</v>
      </c>
      <c r="F182" s="19">
        <v>42</v>
      </c>
      <c r="G182" s="24">
        <v>0</v>
      </c>
      <c r="H182" s="9">
        <v>52</v>
      </c>
      <c r="I182" s="9">
        <v>69</v>
      </c>
      <c r="J182" s="9">
        <f>Tabela423985[[#This Row],[PENHA]]+Tabela423985[[#This Row],[PRAIA DO SONHO]]+Tabela423985[[#This Row],[JURERÊ]]+Tabela423985[[#This Row],[GAROPABA]]</f>
        <v>163</v>
      </c>
    </row>
    <row r="183" spans="2:10" x14ac:dyDescent="0.25">
      <c r="B183" s="93">
        <v>6</v>
      </c>
      <c r="C183" s="17" t="s">
        <v>197</v>
      </c>
      <c r="D183" s="9" t="s">
        <v>303</v>
      </c>
      <c r="E183" s="18" t="s">
        <v>51</v>
      </c>
      <c r="F183" s="19">
        <v>40</v>
      </c>
      <c r="G183" s="24">
        <v>46</v>
      </c>
      <c r="H183" s="9">
        <v>57</v>
      </c>
      <c r="I183" s="9">
        <v>0</v>
      </c>
      <c r="J183" s="9">
        <f>Tabela423985[[#This Row],[PENHA]]+Tabela423985[[#This Row],[PRAIA DO SONHO]]+Tabela423985[[#This Row],[JURERÊ]]+Tabela423985[[#This Row],[GAROPABA]]</f>
        <v>143</v>
      </c>
    </row>
    <row r="184" spans="2:10" x14ac:dyDescent="0.25">
      <c r="B184" s="93" t="s">
        <v>384</v>
      </c>
      <c r="C184" s="17" t="s">
        <v>145</v>
      </c>
      <c r="D184" s="9" t="s">
        <v>302</v>
      </c>
      <c r="E184" s="18" t="s">
        <v>51</v>
      </c>
      <c r="F184" s="19">
        <v>54</v>
      </c>
      <c r="G184" s="24">
        <v>54</v>
      </c>
      <c r="H184" s="9">
        <v>0</v>
      </c>
      <c r="I184" s="9">
        <v>0</v>
      </c>
      <c r="J184" s="9">
        <f>Tabela423985[[#This Row],[PENHA]]+Tabela423985[[#This Row],[PRAIA DO SONHO]]+Tabela423985[[#This Row],[JURERÊ]]+Tabela423985[[#This Row],[GAROPABA]]</f>
        <v>108</v>
      </c>
    </row>
    <row r="185" spans="2:10" x14ac:dyDescent="0.25">
      <c r="B185" s="93" t="s">
        <v>384</v>
      </c>
      <c r="C185" s="17" t="s">
        <v>114</v>
      </c>
      <c r="D185" s="9" t="s">
        <v>122</v>
      </c>
      <c r="E185" s="18" t="s">
        <v>51</v>
      </c>
      <c r="F185" s="19">
        <v>100</v>
      </c>
      <c r="G185" s="24">
        <v>0</v>
      </c>
      <c r="H185" s="9">
        <v>0</v>
      </c>
      <c r="I185" s="9">
        <v>0</v>
      </c>
      <c r="J185" s="9">
        <f>Tabela423985[[#This Row],[PENHA]]+Tabela423985[[#This Row],[PRAIA DO SONHO]]+Tabela423985[[#This Row],[JURERÊ]]+Tabela423985[[#This Row],[GAROPABA]]</f>
        <v>100</v>
      </c>
    </row>
    <row r="186" spans="2:10" x14ac:dyDescent="0.25">
      <c r="B186" s="93" t="s">
        <v>384</v>
      </c>
      <c r="C186" s="17" t="s">
        <v>195</v>
      </c>
      <c r="D186" s="25" t="s">
        <v>306</v>
      </c>
      <c r="E186" s="18" t="s">
        <v>51</v>
      </c>
      <c r="F186" s="24">
        <v>44</v>
      </c>
      <c r="G186" s="24">
        <v>52</v>
      </c>
      <c r="H186" s="9">
        <v>0</v>
      </c>
      <c r="I186" s="9">
        <v>0</v>
      </c>
      <c r="J186" s="9">
        <f>Tabela423985[[#This Row],[PENHA]]+Tabela423985[[#This Row],[PRAIA DO SONHO]]+Tabela423985[[#This Row],[JURERÊ]]+Tabela423985[[#This Row],[GAROPABA]]</f>
        <v>96</v>
      </c>
    </row>
    <row r="187" spans="2:10" x14ac:dyDescent="0.25">
      <c r="B187" s="93" t="s">
        <v>384</v>
      </c>
      <c r="C187" s="17" t="s">
        <v>199</v>
      </c>
      <c r="D187" s="18" t="s">
        <v>306</v>
      </c>
      <c r="E187" s="18" t="s">
        <v>51</v>
      </c>
      <c r="F187" s="24">
        <v>45</v>
      </c>
      <c r="G187" s="24">
        <v>50</v>
      </c>
      <c r="H187" s="9">
        <v>0</v>
      </c>
      <c r="I187" s="9">
        <v>0</v>
      </c>
      <c r="J187" s="9">
        <f>Tabela423985[[#This Row],[PENHA]]+Tabela423985[[#This Row],[PRAIA DO SONHO]]+Tabela423985[[#This Row],[JURERÊ]]+Tabela423985[[#This Row],[GAROPABA]]</f>
        <v>95</v>
      </c>
    </row>
    <row r="188" spans="2:10" x14ac:dyDescent="0.25">
      <c r="B188" s="93" t="s">
        <v>384</v>
      </c>
      <c r="C188" s="17" t="s">
        <v>196</v>
      </c>
      <c r="D188" s="9" t="s">
        <v>312</v>
      </c>
      <c r="E188" s="18" t="s">
        <v>51</v>
      </c>
      <c r="F188" s="19">
        <v>43</v>
      </c>
      <c r="G188" s="24">
        <v>49</v>
      </c>
      <c r="H188" s="9">
        <v>0</v>
      </c>
      <c r="I188" s="9">
        <v>0</v>
      </c>
      <c r="J188" s="9">
        <f>Tabela423985[[#This Row],[PENHA]]+Tabela423985[[#This Row],[PRAIA DO SONHO]]+Tabela423985[[#This Row],[JURERÊ]]+Tabela423985[[#This Row],[GAROPABA]]</f>
        <v>92</v>
      </c>
    </row>
    <row r="189" spans="2:10" x14ac:dyDescent="0.25">
      <c r="B189" s="93" t="s">
        <v>384</v>
      </c>
      <c r="C189" s="17" t="s">
        <v>64</v>
      </c>
      <c r="D189" s="18" t="s">
        <v>317</v>
      </c>
      <c r="E189" s="18" t="s">
        <v>51</v>
      </c>
      <c r="F189" s="24">
        <v>0</v>
      </c>
      <c r="G189" s="24">
        <v>82</v>
      </c>
      <c r="H189" s="9">
        <v>0</v>
      </c>
      <c r="I189" s="9">
        <v>0</v>
      </c>
      <c r="J189" s="9">
        <f>Tabela423985[[#This Row],[PENHA]]+Tabela423985[[#This Row],[PRAIA DO SONHO]]+Tabela423985[[#This Row],[JURERÊ]]+Tabela423985[[#This Row],[GAROPABA]]</f>
        <v>82</v>
      </c>
    </row>
    <row r="190" spans="2:10" x14ac:dyDescent="0.25">
      <c r="B190" s="93" t="s">
        <v>384</v>
      </c>
      <c r="C190" s="17" t="s">
        <v>127</v>
      </c>
      <c r="D190" s="9" t="s">
        <v>322</v>
      </c>
      <c r="E190" s="18" t="s">
        <v>51</v>
      </c>
      <c r="F190" s="19">
        <v>75</v>
      </c>
      <c r="G190" s="24">
        <v>0</v>
      </c>
      <c r="H190" s="9">
        <v>0</v>
      </c>
      <c r="I190" s="9">
        <v>0</v>
      </c>
      <c r="J190" s="9">
        <f>Tabela423985[[#This Row],[PENHA]]+Tabela423985[[#This Row],[PRAIA DO SONHO]]+Tabela423985[[#This Row],[JURERÊ]]+Tabela423985[[#This Row],[GAROPABA]]</f>
        <v>75</v>
      </c>
    </row>
    <row r="191" spans="2:10" x14ac:dyDescent="0.25">
      <c r="B191" s="93" t="s">
        <v>384</v>
      </c>
      <c r="C191" s="17" t="s">
        <v>55</v>
      </c>
      <c r="D191" s="9" t="s">
        <v>302</v>
      </c>
      <c r="E191" s="18" t="s">
        <v>51</v>
      </c>
      <c r="F191" s="19">
        <v>0</v>
      </c>
      <c r="G191" s="24">
        <v>64</v>
      </c>
      <c r="H191" s="9">
        <v>0</v>
      </c>
      <c r="I191" s="9">
        <v>0</v>
      </c>
      <c r="J191" s="9">
        <f>Tabela423985[[#This Row],[PENHA]]+Tabela423985[[#This Row],[PRAIA DO SONHO]]+Tabela423985[[#This Row],[JURERÊ]]+Tabela423985[[#This Row],[GAROPABA]]</f>
        <v>64</v>
      </c>
    </row>
    <row r="192" spans="2:10" x14ac:dyDescent="0.25">
      <c r="B192" s="93" t="s">
        <v>384</v>
      </c>
      <c r="C192" s="17" t="s">
        <v>149</v>
      </c>
      <c r="D192" s="9" t="s">
        <v>302</v>
      </c>
      <c r="E192" s="18" t="s">
        <v>51</v>
      </c>
      <c r="F192" s="19">
        <v>52</v>
      </c>
      <c r="G192" s="24">
        <v>0</v>
      </c>
      <c r="H192" s="9">
        <v>0</v>
      </c>
      <c r="I192" s="9">
        <v>0</v>
      </c>
      <c r="J192" s="9">
        <f>Tabela423985[[#This Row],[PENHA]]+Tabela423985[[#This Row],[PRAIA DO SONHO]]+Tabela423985[[#This Row],[JURERÊ]]+Tabela423985[[#This Row],[GAROPABA]]</f>
        <v>52</v>
      </c>
    </row>
    <row r="193" spans="1:11" x14ac:dyDescent="0.25">
      <c r="B193" s="93" t="s">
        <v>384</v>
      </c>
      <c r="C193" s="17" t="s">
        <v>156</v>
      </c>
      <c r="D193" s="9" t="s">
        <v>302</v>
      </c>
      <c r="E193" s="18" t="s">
        <v>51</v>
      </c>
      <c r="F193" s="19">
        <v>49</v>
      </c>
      <c r="G193" s="24">
        <v>0</v>
      </c>
      <c r="H193" s="9">
        <v>0</v>
      </c>
      <c r="I193" s="9">
        <v>0</v>
      </c>
      <c r="J193" s="9">
        <f>Tabela423985[[#This Row],[PENHA]]+Tabela423985[[#This Row],[PRAIA DO SONHO]]+Tabela423985[[#This Row],[JURERÊ]]+Tabela423985[[#This Row],[GAROPABA]]</f>
        <v>49</v>
      </c>
    </row>
    <row r="194" spans="1:11" x14ac:dyDescent="0.25">
      <c r="B194" s="93" t="s">
        <v>384</v>
      </c>
      <c r="C194" s="17" t="s">
        <v>158</v>
      </c>
      <c r="D194" s="18" t="s">
        <v>302</v>
      </c>
      <c r="E194" s="18" t="s">
        <v>51</v>
      </c>
      <c r="F194" s="24">
        <v>48</v>
      </c>
      <c r="G194" s="24">
        <v>0</v>
      </c>
      <c r="H194" s="9">
        <v>0</v>
      </c>
      <c r="I194" s="9">
        <v>0</v>
      </c>
      <c r="J194" s="9">
        <f>Tabela423985[[#This Row],[PENHA]]+Tabela423985[[#This Row],[PRAIA DO SONHO]]+Tabela423985[[#This Row],[JURERÊ]]+Tabela423985[[#This Row],[GAROPABA]]</f>
        <v>48</v>
      </c>
    </row>
    <row r="195" spans="1:11" x14ac:dyDescent="0.25">
      <c r="B195" s="93" t="s">
        <v>384</v>
      </c>
      <c r="C195" s="17" t="s">
        <v>70</v>
      </c>
      <c r="D195" s="25" t="s">
        <v>302</v>
      </c>
      <c r="E195" s="18" t="s">
        <v>51</v>
      </c>
      <c r="F195" s="24">
        <v>0</v>
      </c>
      <c r="G195" s="24">
        <v>48</v>
      </c>
      <c r="H195" s="9">
        <v>0</v>
      </c>
      <c r="I195" s="9">
        <v>0</v>
      </c>
      <c r="J195" s="9">
        <f>Tabela423985[[#This Row],[PENHA]]+Tabela423985[[#This Row],[PRAIA DO SONHO]]+Tabela423985[[#This Row],[JURERÊ]]+Tabela423985[[#This Row],[GAROPABA]]</f>
        <v>48</v>
      </c>
    </row>
    <row r="196" spans="1:11" x14ac:dyDescent="0.25">
      <c r="B196" s="93" t="s">
        <v>384</v>
      </c>
      <c r="C196" s="17" t="s">
        <v>202</v>
      </c>
      <c r="D196" s="18" t="s">
        <v>302</v>
      </c>
      <c r="E196" s="18" t="s">
        <v>51</v>
      </c>
      <c r="F196" s="24">
        <v>47</v>
      </c>
      <c r="G196" s="24">
        <v>0</v>
      </c>
      <c r="H196" s="9">
        <v>0</v>
      </c>
      <c r="I196" s="9">
        <v>0</v>
      </c>
      <c r="J196" s="9">
        <f>Tabela423985[[#This Row],[PENHA]]+Tabela423985[[#This Row],[PRAIA DO SONHO]]+Tabela423985[[#This Row],[JURERÊ]]+Tabela423985[[#This Row],[GAROPABA]]</f>
        <v>47</v>
      </c>
    </row>
    <row r="197" spans="1:11" x14ac:dyDescent="0.25">
      <c r="B197" s="93" t="s">
        <v>384</v>
      </c>
      <c r="C197" s="17" t="s">
        <v>69</v>
      </c>
      <c r="D197" s="9" t="s">
        <v>360</v>
      </c>
      <c r="E197" s="18" t="s">
        <v>51</v>
      </c>
      <c r="F197" s="19">
        <v>0</v>
      </c>
      <c r="G197" s="24">
        <v>47</v>
      </c>
      <c r="H197" s="9">
        <v>0</v>
      </c>
      <c r="I197" s="9">
        <v>0</v>
      </c>
      <c r="J197" s="9">
        <f>Tabela423985[[#This Row],[PENHA]]+Tabela423985[[#This Row],[PRAIA DO SONHO]]+Tabela423985[[#This Row],[JURERÊ]]+Tabela423985[[#This Row],[GAROPABA]]</f>
        <v>47</v>
      </c>
    </row>
    <row r="198" spans="1:11" x14ac:dyDescent="0.25">
      <c r="B198" s="93" t="s">
        <v>384</v>
      </c>
      <c r="C198" s="17" t="s">
        <v>200</v>
      </c>
      <c r="D198" s="25" t="s">
        <v>302</v>
      </c>
      <c r="E198" s="18" t="s">
        <v>51</v>
      </c>
      <c r="F198" s="24">
        <v>39</v>
      </c>
      <c r="G198" s="24">
        <v>0</v>
      </c>
      <c r="H198" s="9">
        <v>0</v>
      </c>
      <c r="I198" s="9">
        <v>0</v>
      </c>
      <c r="J198" s="9">
        <f>Tabela423985[[#This Row],[PENHA]]+Tabela423985[[#This Row],[PRAIA DO SONHO]]+Tabela423985[[#This Row],[JURERÊ]]+Tabela423985[[#This Row],[GAROPABA]]</f>
        <v>39</v>
      </c>
    </row>
    <row r="199" spans="1:11" x14ac:dyDescent="0.25">
      <c r="B199" s="93" t="s">
        <v>384</v>
      </c>
      <c r="C199" s="17" t="s">
        <v>193</v>
      </c>
      <c r="D199" s="9" t="s">
        <v>319</v>
      </c>
      <c r="E199" s="18" t="s">
        <v>51</v>
      </c>
      <c r="F199" s="19">
        <v>38</v>
      </c>
      <c r="G199" s="24">
        <v>0</v>
      </c>
      <c r="H199" s="9">
        <v>0</v>
      </c>
      <c r="I199" s="9">
        <v>0</v>
      </c>
      <c r="J199" s="9">
        <f>Tabela423985[[#This Row],[PENHA]]+Tabela423985[[#This Row],[PRAIA DO SONHO]]+Tabela423985[[#This Row],[JURERÊ]]+Tabela423985[[#This Row],[GAROPABA]]</f>
        <v>38</v>
      </c>
    </row>
    <row r="200" spans="1:11" x14ac:dyDescent="0.25">
      <c r="B200" s="93" t="s">
        <v>385</v>
      </c>
      <c r="C200" s="17" t="s">
        <v>50</v>
      </c>
      <c r="D200" s="18" t="s">
        <v>305</v>
      </c>
      <c r="E200" s="18" t="s">
        <v>51</v>
      </c>
      <c r="F200" s="24">
        <v>0</v>
      </c>
      <c r="G200" s="24">
        <v>0</v>
      </c>
      <c r="H200" s="27">
        <v>0</v>
      </c>
      <c r="I200" s="27">
        <v>0</v>
      </c>
      <c r="J200" s="9">
        <f>Tabela423985[[#This Row],[PENHA]]+Tabela423985[[#This Row],[PRAIA DO SONHO]]+Tabela423985[[#This Row],[JURERÊ]]+Tabela423985[[#This Row],[GAROPABA]]</f>
        <v>0</v>
      </c>
    </row>
    <row r="201" spans="1:11" x14ac:dyDescent="0.25">
      <c r="B201" s="93" t="s">
        <v>385</v>
      </c>
      <c r="C201" s="17" t="s">
        <v>52</v>
      </c>
      <c r="D201" s="18" t="s">
        <v>302</v>
      </c>
      <c r="E201" s="18" t="s">
        <v>51</v>
      </c>
      <c r="F201" s="24">
        <v>0</v>
      </c>
      <c r="G201" s="24">
        <v>0</v>
      </c>
      <c r="H201" s="27">
        <v>0</v>
      </c>
      <c r="I201" s="27">
        <v>0</v>
      </c>
      <c r="J201" s="9">
        <f>Tabela423985[[#This Row],[PENHA]]+Tabela423985[[#This Row],[PRAIA DO SONHO]]+Tabela423985[[#This Row],[JURERÊ]]+Tabela423985[[#This Row],[GAROPABA]]</f>
        <v>0</v>
      </c>
    </row>
    <row r="202" spans="1:11" x14ac:dyDescent="0.25">
      <c r="B202" s="93" t="s">
        <v>385</v>
      </c>
      <c r="C202" s="17" t="s">
        <v>53</v>
      </c>
      <c r="D202" s="18" t="s">
        <v>302</v>
      </c>
      <c r="E202" s="18" t="s">
        <v>51</v>
      </c>
      <c r="F202" s="24">
        <v>0</v>
      </c>
      <c r="G202" s="24">
        <v>0</v>
      </c>
      <c r="H202" s="9">
        <v>0</v>
      </c>
      <c r="I202" s="9">
        <v>0</v>
      </c>
      <c r="J202" s="9">
        <f>Tabela423985[[#This Row],[PENHA]]+Tabela423985[[#This Row],[PRAIA DO SONHO]]+Tabela423985[[#This Row],[JURERÊ]]+Tabela423985[[#This Row],[GAROPABA]]</f>
        <v>0</v>
      </c>
    </row>
    <row r="203" spans="1:11" x14ac:dyDescent="0.25">
      <c r="B203" s="93" t="s">
        <v>385</v>
      </c>
      <c r="C203" s="17" t="s">
        <v>54</v>
      </c>
      <c r="D203" s="18" t="s">
        <v>302</v>
      </c>
      <c r="E203" s="18" t="s">
        <v>51</v>
      </c>
      <c r="F203" s="24">
        <v>0</v>
      </c>
      <c r="G203" s="24">
        <v>0</v>
      </c>
      <c r="H203" s="9">
        <v>0</v>
      </c>
      <c r="I203" s="9">
        <v>0</v>
      </c>
      <c r="J203" s="9">
        <f>Tabela423985[[#This Row],[PENHA]]+Tabela423985[[#This Row],[PRAIA DO SONHO]]+Tabela423985[[#This Row],[JURERÊ]]+Tabela423985[[#This Row],[GAROPABA]]</f>
        <v>0</v>
      </c>
    </row>
    <row r="204" spans="1:11" x14ac:dyDescent="0.25">
      <c r="B204" s="93" t="s">
        <v>385</v>
      </c>
      <c r="C204" s="17" t="s">
        <v>56</v>
      </c>
      <c r="D204" s="18" t="s">
        <v>302</v>
      </c>
      <c r="E204" s="18" t="s">
        <v>51</v>
      </c>
      <c r="F204" s="24">
        <v>0</v>
      </c>
      <c r="G204" s="24">
        <v>0</v>
      </c>
      <c r="H204" s="9">
        <v>0</v>
      </c>
      <c r="I204" s="9">
        <v>0</v>
      </c>
      <c r="J204" s="9">
        <f>Tabela423985[[#This Row],[PENHA]]+Tabela423985[[#This Row],[PRAIA DO SONHO]]+Tabela423985[[#This Row],[JURERÊ]]+Tabela423985[[#This Row],[GAROPABA]]</f>
        <v>0</v>
      </c>
    </row>
    <row r="205" spans="1:11" x14ac:dyDescent="0.25">
      <c r="B205" s="93" t="s">
        <v>385</v>
      </c>
      <c r="C205" s="17" t="s">
        <v>57</v>
      </c>
      <c r="D205" s="18" t="s">
        <v>337</v>
      </c>
      <c r="E205" s="18" t="s">
        <v>51</v>
      </c>
      <c r="F205" s="24">
        <v>0</v>
      </c>
      <c r="G205" s="24">
        <v>0</v>
      </c>
      <c r="H205" s="9">
        <v>0</v>
      </c>
      <c r="I205" s="9">
        <v>0</v>
      </c>
      <c r="J205" s="9">
        <f>Tabela423985[[#This Row],[PENHA]]+Tabela423985[[#This Row],[PRAIA DO SONHO]]+Tabela423985[[#This Row],[JURERÊ]]+Tabela423985[[#This Row],[GAROPABA]]</f>
        <v>0</v>
      </c>
    </row>
    <row r="206" spans="1:11" x14ac:dyDescent="0.25">
      <c r="B206" s="93" t="s">
        <v>385</v>
      </c>
      <c r="C206" s="17" t="s">
        <v>58</v>
      </c>
      <c r="D206" s="18" t="s">
        <v>298</v>
      </c>
      <c r="E206" s="18" t="s">
        <v>51</v>
      </c>
      <c r="F206" s="24">
        <v>0</v>
      </c>
      <c r="G206" s="24">
        <v>0</v>
      </c>
      <c r="H206" s="9">
        <v>0</v>
      </c>
      <c r="I206" s="9">
        <v>0</v>
      </c>
      <c r="J206" s="9">
        <f>Tabela423985[[#This Row],[PENHA]]+Tabela423985[[#This Row],[PRAIA DO SONHO]]+Tabela423985[[#This Row],[JURERÊ]]+Tabela423985[[#This Row],[GAROPABA]]</f>
        <v>0</v>
      </c>
    </row>
    <row r="207" spans="1:11" x14ac:dyDescent="0.25">
      <c r="B207" s="93" t="s">
        <v>385</v>
      </c>
      <c r="C207" s="17" t="s">
        <v>59</v>
      </c>
      <c r="D207" s="18" t="s">
        <v>337</v>
      </c>
      <c r="E207" s="18" t="s">
        <v>51</v>
      </c>
      <c r="F207" s="24">
        <v>0</v>
      </c>
      <c r="G207" s="24">
        <v>0</v>
      </c>
      <c r="H207" s="9">
        <v>0</v>
      </c>
      <c r="I207" s="9">
        <v>0</v>
      </c>
      <c r="J207" s="9">
        <f>Tabela423985[[#This Row],[PENHA]]+Tabela423985[[#This Row],[PRAIA DO SONHO]]+Tabela423985[[#This Row],[JURERÊ]]+Tabela423985[[#This Row],[GAROPABA]]</f>
        <v>0</v>
      </c>
    </row>
    <row r="208" spans="1:11" s="16" customFormat="1" x14ac:dyDescent="0.25">
      <c r="A208" s="81"/>
      <c r="B208" s="93" t="s">
        <v>385</v>
      </c>
      <c r="C208" s="17" t="s">
        <v>60</v>
      </c>
      <c r="D208" s="18" t="s">
        <v>302</v>
      </c>
      <c r="E208" s="18" t="s">
        <v>51</v>
      </c>
      <c r="F208" s="24">
        <v>0</v>
      </c>
      <c r="G208" s="24">
        <v>0</v>
      </c>
      <c r="H208" s="9">
        <v>0</v>
      </c>
      <c r="I208" s="9">
        <v>0</v>
      </c>
      <c r="J208" s="9">
        <f>Tabela423985[[#This Row],[PENHA]]+Tabela423985[[#This Row],[PRAIA DO SONHO]]+Tabela423985[[#This Row],[JURERÊ]]+Tabela423985[[#This Row],[GAROPABA]]</f>
        <v>0</v>
      </c>
      <c r="K208" s="11"/>
    </row>
    <row r="209" spans="1:11" x14ac:dyDescent="0.25">
      <c r="B209" s="93" t="s">
        <v>385</v>
      </c>
      <c r="C209" s="17" t="s">
        <v>61</v>
      </c>
      <c r="D209" s="18" t="s">
        <v>302</v>
      </c>
      <c r="E209" s="18" t="s">
        <v>51</v>
      </c>
      <c r="F209" s="24">
        <v>0</v>
      </c>
      <c r="G209" s="24">
        <v>0</v>
      </c>
      <c r="H209" s="9">
        <v>0</v>
      </c>
      <c r="I209" s="9">
        <v>0</v>
      </c>
      <c r="J209" s="9">
        <f>Tabela423985[[#This Row],[PENHA]]+Tabela423985[[#This Row],[PRAIA DO SONHO]]+Tabela423985[[#This Row],[JURERÊ]]+Tabela423985[[#This Row],[GAROPABA]]</f>
        <v>0</v>
      </c>
    </row>
    <row r="210" spans="1:11" x14ac:dyDescent="0.25">
      <c r="B210" s="93" t="s">
        <v>385</v>
      </c>
      <c r="C210" s="17" t="s">
        <v>62</v>
      </c>
      <c r="D210" s="18" t="s">
        <v>302</v>
      </c>
      <c r="E210" s="18" t="s">
        <v>51</v>
      </c>
      <c r="F210" s="24">
        <v>0</v>
      </c>
      <c r="G210" s="24">
        <v>0</v>
      </c>
      <c r="H210" s="9">
        <v>0</v>
      </c>
      <c r="I210" s="9">
        <v>0</v>
      </c>
      <c r="J210" s="9">
        <f>Tabela423985[[#This Row],[PENHA]]+Tabela423985[[#This Row],[PRAIA DO SONHO]]+Tabela423985[[#This Row],[JURERÊ]]+Tabela423985[[#This Row],[GAROPABA]]</f>
        <v>0</v>
      </c>
    </row>
    <row r="211" spans="1:11" x14ac:dyDescent="0.25">
      <c r="B211" s="93" t="s">
        <v>385</v>
      </c>
      <c r="C211" s="17" t="s">
        <v>63</v>
      </c>
      <c r="D211" s="18" t="s">
        <v>302</v>
      </c>
      <c r="E211" s="18" t="s">
        <v>51</v>
      </c>
      <c r="F211" s="24">
        <v>0</v>
      </c>
      <c r="G211" s="24">
        <v>0</v>
      </c>
      <c r="H211" s="9">
        <v>0</v>
      </c>
      <c r="I211" s="9">
        <v>0</v>
      </c>
      <c r="J211" s="9">
        <f>Tabela423985[[#This Row],[PENHA]]+Tabela423985[[#This Row],[PRAIA DO SONHO]]+Tabela423985[[#This Row],[JURERÊ]]+Tabela423985[[#This Row],[GAROPABA]]</f>
        <v>0</v>
      </c>
      <c r="K211" s="16"/>
    </row>
    <row r="212" spans="1:11" x14ac:dyDescent="0.25">
      <c r="B212" s="93" t="s">
        <v>385</v>
      </c>
      <c r="C212" s="17" t="s">
        <v>198</v>
      </c>
      <c r="D212" s="18" t="s">
        <v>298</v>
      </c>
      <c r="E212" s="18" t="s">
        <v>51</v>
      </c>
      <c r="F212" s="24">
        <v>0</v>
      </c>
      <c r="G212" s="24">
        <v>0</v>
      </c>
      <c r="H212" s="23">
        <v>0</v>
      </c>
      <c r="I212" s="22">
        <v>0</v>
      </c>
      <c r="J212" s="9">
        <f>Tabela423985[[#This Row],[PENHA]]+Tabela423985[[#This Row],[PRAIA DO SONHO]]+Tabela423985[[#This Row],[JURERÊ]]+Tabela423985[[#This Row],[GAROPABA]]</f>
        <v>0</v>
      </c>
    </row>
    <row r="213" spans="1:11" s="16" customFormat="1" x14ac:dyDescent="0.25">
      <c r="A213" s="81"/>
      <c r="B213" s="93" t="s">
        <v>385</v>
      </c>
      <c r="C213" s="17" t="s">
        <v>65</v>
      </c>
      <c r="D213" s="18" t="s">
        <v>337</v>
      </c>
      <c r="E213" s="18" t="s">
        <v>51</v>
      </c>
      <c r="F213" s="24">
        <v>0</v>
      </c>
      <c r="G213" s="24">
        <v>0</v>
      </c>
      <c r="H213" s="9">
        <v>0</v>
      </c>
      <c r="I213" s="9">
        <v>0</v>
      </c>
      <c r="J213" s="9">
        <f>Tabela423985[[#This Row],[PENHA]]+Tabela423985[[#This Row],[PRAIA DO SONHO]]+Tabela423985[[#This Row],[JURERÊ]]+Tabela423985[[#This Row],[GAROPABA]]</f>
        <v>0</v>
      </c>
      <c r="K213" s="11"/>
    </row>
    <row r="214" spans="1:11" x14ac:dyDescent="0.25">
      <c r="B214" s="93" t="s">
        <v>385</v>
      </c>
      <c r="C214" s="17" t="s">
        <v>66</v>
      </c>
      <c r="D214" s="18" t="s">
        <v>302</v>
      </c>
      <c r="E214" s="18" t="s">
        <v>51</v>
      </c>
      <c r="F214" s="27">
        <v>0</v>
      </c>
      <c r="G214" s="24">
        <v>0</v>
      </c>
      <c r="H214" s="9">
        <v>0</v>
      </c>
      <c r="I214" s="9">
        <v>0</v>
      </c>
      <c r="J214" s="9">
        <f>Tabela423985[[#This Row],[PENHA]]+Tabela423985[[#This Row],[PRAIA DO SONHO]]+Tabela423985[[#This Row],[JURERÊ]]+Tabela423985[[#This Row],[GAROPABA]]</f>
        <v>0</v>
      </c>
    </row>
    <row r="215" spans="1:11" x14ac:dyDescent="0.25">
      <c r="B215" s="93" t="s">
        <v>385</v>
      </c>
      <c r="C215" s="17" t="s">
        <v>67</v>
      </c>
      <c r="D215" s="18" t="s">
        <v>302</v>
      </c>
      <c r="E215" s="18" t="s">
        <v>51</v>
      </c>
      <c r="F215" s="27">
        <v>0</v>
      </c>
      <c r="G215" s="24">
        <v>0</v>
      </c>
      <c r="H215" s="9">
        <v>0</v>
      </c>
      <c r="I215" s="9">
        <v>0</v>
      </c>
      <c r="J215" s="9">
        <f>Tabela423985[[#This Row],[PENHA]]+Tabela423985[[#This Row],[PRAIA DO SONHO]]+Tabela423985[[#This Row],[JURERÊ]]+Tabela423985[[#This Row],[GAROPABA]]</f>
        <v>0</v>
      </c>
    </row>
    <row r="216" spans="1:11" x14ac:dyDescent="0.25">
      <c r="B216" s="93" t="s">
        <v>385</v>
      </c>
      <c r="C216" s="17" t="s">
        <v>68</v>
      </c>
      <c r="D216" s="18" t="s">
        <v>302</v>
      </c>
      <c r="E216" s="18" t="s">
        <v>51</v>
      </c>
      <c r="F216" s="27">
        <v>0</v>
      </c>
      <c r="G216" s="24">
        <v>0</v>
      </c>
      <c r="H216" s="9">
        <v>0</v>
      </c>
      <c r="I216" s="9">
        <v>0</v>
      </c>
      <c r="J216" s="9">
        <f>Tabela423985[[#This Row],[PENHA]]+Tabela423985[[#This Row],[PRAIA DO SONHO]]+Tabela423985[[#This Row],[JURERÊ]]+Tabela423985[[#This Row],[GAROPABA]]</f>
        <v>0</v>
      </c>
      <c r="K216" s="16"/>
    </row>
    <row r="217" spans="1:11" x14ac:dyDescent="0.25">
      <c r="B217" s="93" t="s">
        <v>385</v>
      </c>
      <c r="C217" s="17" t="s">
        <v>71</v>
      </c>
      <c r="D217" s="18" t="s">
        <v>302</v>
      </c>
      <c r="E217" s="18" t="s">
        <v>51</v>
      </c>
      <c r="F217" s="27">
        <v>0</v>
      </c>
      <c r="G217" s="24">
        <v>0</v>
      </c>
      <c r="H217" s="9">
        <v>0</v>
      </c>
      <c r="I217" s="9">
        <v>0</v>
      </c>
      <c r="J217" s="9">
        <f>Tabela423985[[#This Row],[PENHA]]+Tabela423985[[#This Row],[PRAIA DO SONHO]]+Tabela423985[[#This Row],[JURERÊ]]+Tabela423985[[#This Row],[GAROPABA]]</f>
        <v>0</v>
      </c>
    </row>
    <row r="218" spans="1:11" x14ac:dyDescent="0.25">
      <c r="B218" s="93" t="s">
        <v>385</v>
      </c>
      <c r="C218" s="17" t="s">
        <v>72</v>
      </c>
      <c r="D218" s="18" t="s">
        <v>302</v>
      </c>
      <c r="E218" s="18" t="s">
        <v>51</v>
      </c>
      <c r="F218" s="27">
        <v>0</v>
      </c>
      <c r="G218" s="24">
        <v>0</v>
      </c>
      <c r="H218" s="9">
        <v>0</v>
      </c>
      <c r="I218" s="9">
        <v>0</v>
      </c>
      <c r="J218" s="9">
        <f>Tabela423985[[#This Row],[PENHA]]+Tabela423985[[#This Row],[PRAIA DO SONHO]]+Tabela423985[[#This Row],[JURERÊ]]+Tabela423985[[#This Row],[GAROPABA]]</f>
        <v>0</v>
      </c>
    </row>
    <row r="219" spans="1:11" x14ac:dyDescent="0.25">
      <c r="B219" s="93" t="s">
        <v>385</v>
      </c>
      <c r="C219" s="17" t="s">
        <v>73</v>
      </c>
      <c r="D219" s="18" t="s">
        <v>302</v>
      </c>
      <c r="E219" s="18" t="s">
        <v>51</v>
      </c>
      <c r="F219" s="27">
        <v>0</v>
      </c>
      <c r="G219" s="24">
        <v>0</v>
      </c>
      <c r="H219" s="9">
        <v>0</v>
      </c>
      <c r="I219" s="9">
        <v>0</v>
      </c>
      <c r="J219" s="9">
        <f>Tabela423985[[#This Row],[PENHA]]+Tabela423985[[#This Row],[PRAIA DO SONHO]]+Tabela423985[[#This Row],[JURERÊ]]+Tabela423985[[#This Row],[GAROPABA]]</f>
        <v>0</v>
      </c>
    </row>
    <row r="220" spans="1:11" x14ac:dyDescent="0.25">
      <c r="B220" s="92"/>
      <c r="C220" s="18"/>
      <c r="D220" s="18"/>
      <c r="I220" s="9"/>
    </row>
    <row r="221" spans="1:11" x14ac:dyDescent="0.25">
      <c r="B221" s="89" t="s">
        <v>324</v>
      </c>
      <c r="C221" s="18"/>
      <c r="D221" s="18"/>
      <c r="I221" s="9"/>
    </row>
    <row r="222" spans="1:11" ht="31.5" x14ac:dyDescent="0.25">
      <c r="B222" s="91" t="s">
        <v>381</v>
      </c>
      <c r="C222" s="12" t="s">
        <v>1</v>
      </c>
      <c r="D222" s="13" t="s">
        <v>2</v>
      </c>
      <c r="E222" s="13" t="s">
        <v>3</v>
      </c>
      <c r="F222" s="14" t="s">
        <v>350</v>
      </c>
      <c r="G222" s="15" t="s">
        <v>351</v>
      </c>
      <c r="H222" s="54" t="s">
        <v>378</v>
      </c>
      <c r="I222" s="14" t="s">
        <v>352</v>
      </c>
      <c r="J222" s="14" t="s">
        <v>353</v>
      </c>
    </row>
    <row r="223" spans="1:11" x14ac:dyDescent="0.25">
      <c r="B223" s="94" t="s">
        <v>386</v>
      </c>
      <c r="C223" s="17" t="s">
        <v>274</v>
      </c>
      <c r="D223" s="23" t="s">
        <v>325</v>
      </c>
      <c r="E223" s="18" t="s">
        <v>273</v>
      </c>
      <c r="F223" s="19">
        <v>100</v>
      </c>
      <c r="G223" s="20">
        <v>100</v>
      </c>
      <c r="H223" s="19">
        <v>100</v>
      </c>
      <c r="I223" s="21">
        <v>100</v>
      </c>
      <c r="J223" s="42">
        <f>Tabela434086[[#This Row],[PENHA]]+Tabela434086[[#This Row],[PRAIA DO SONHO]]+Tabela434086[[#This Row],[JURERÊ]]+Tabela434086[[#This Row],[GAROPABA]]</f>
        <v>400</v>
      </c>
    </row>
    <row r="224" spans="1:11" x14ac:dyDescent="0.25">
      <c r="B224" s="92" t="s">
        <v>385</v>
      </c>
      <c r="C224" s="17" t="s">
        <v>272</v>
      </c>
      <c r="D224" s="18" t="s">
        <v>302</v>
      </c>
      <c r="E224" s="18" t="s">
        <v>273</v>
      </c>
      <c r="F224" s="19">
        <v>0</v>
      </c>
      <c r="G224" s="20">
        <v>0</v>
      </c>
      <c r="H224" s="19">
        <v>0</v>
      </c>
      <c r="I224" s="21">
        <v>0</v>
      </c>
      <c r="J224" s="42">
        <f>Tabela434086[[#This Row],[PENHA]]+Tabela434086[[#This Row],[PRAIA DO SONHO]]+Tabela434086[[#This Row],[JURERÊ]]+Tabela434086[[#This Row],[GAROPABA]]</f>
        <v>0</v>
      </c>
    </row>
    <row r="225" spans="2:10" x14ac:dyDescent="0.25">
      <c r="B225" s="92" t="s">
        <v>385</v>
      </c>
      <c r="C225" s="17" t="s">
        <v>361</v>
      </c>
      <c r="D225" s="43" t="s">
        <v>303</v>
      </c>
      <c r="E225" s="18" t="s">
        <v>273</v>
      </c>
      <c r="F225" s="19">
        <v>0</v>
      </c>
      <c r="G225" s="20">
        <v>0</v>
      </c>
      <c r="H225" s="19">
        <v>0</v>
      </c>
      <c r="I225" s="21">
        <v>0</v>
      </c>
      <c r="J225" s="42">
        <f>Tabela434086[[#This Row],[PENHA]]+Tabela434086[[#This Row],[PRAIA DO SONHO]]+Tabela434086[[#This Row],[JURERÊ]]+Tabela434086[[#This Row],[GAROPABA]]</f>
        <v>0</v>
      </c>
    </row>
    <row r="226" spans="2:10" x14ac:dyDescent="0.25">
      <c r="B226" s="92"/>
      <c r="C226" s="18"/>
      <c r="D226" s="18"/>
      <c r="I226" s="9"/>
    </row>
    <row r="227" spans="2:10" x14ac:dyDescent="0.25">
      <c r="B227" s="89" t="s">
        <v>326</v>
      </c>
      <c r="C227" s="18"/>
      <c r="D227" s="18"/>
      <c r="I227" s="9"/>
    </row>
    <row r="228" spans="2:10" ht="31.5" x14ac:dyDescent="0.25">
      <c r="B228" s="91" t="s">
        <v>381</v>
      </c>
      <c r="C228" s="12" t="s">
        <v>1</v>
      </c>
      <c r="D228" s="13" t="s">
        <v>2</v>
      </c>
      <c r="E228" s="13" t="s">
        <v>3</v>
      </c>
      <c r="F228" s="14" t="s">
        <v>350</v>
      </c>
      <c r="G228" s="15" t="s">
        <v>351</v>
      </c>
      <c r="H228" s="54" t="s">
        <v>378</v>
      </c>
      <c r="I228" s="14" t="s">
        <v>352</v>
      </c>
      <c r="J228" s="14" t="s">
        <v>353</v>
      </c>
    </row>
    <row r="229" spans="2:10" x14ac:dyDescent="0.25">
      <c r="B229" s="95" t="s">
        <v>386</v>
      </c>
      <c r="C229" s="17" t="s">
        <v>131</v>
      </c>
      <c r="D229" s="9" t="s">
        <v>303</v>
      </c>
      <c r="E229" s="18" t="s">
        <v>75</v>
      </c>
      <c r="F229" s="19">
        <v>100</v>
      </c>
      <c r="G229" s="20">
        <v>100</v>
      </c>
      <c r="H229" s="24">
        <v>90</v>
      </c>
      <c r="I229" s="45">
        <v>100</v>
      </c>
      <c r="J229" s="9">
        <f>Tabela444187[[#This Row],[PENHA]]+Tabela444187[[#This Row],[PRAIA DO SONHO]]+Tabela444187[[#This Row],[JURERÊ]]+Tabela444187[[#This Row],[GAROPABA]]</f>
        <v>390</v>
      </c>
    </row>
    <row r="230" spans="2:10" x14ac:dyDescent="0.25">
      <c r="B230" s="93">
        <v>1</v>
      </c>
      <c r="C230" s="17" t="s">
        <v>164</v>
      </c>
      <c r="D230" s="9" t="s">
        <v>327</v>
      </c>
      <c r="E230" s="18" t="s">
        <v>75</v>
      </c>
      <c r="F230" s="19">
        <v>75</v>
      </c>
      <c r="G230" s="20">
        <v>75</v>
      </c>
      <c r="H230" s="24">
        <v>82</v>
      </c>
      <c r="I230" s="45">
        <v>90</v>
      </c>
      <c r="J230" s="9">
        <f>Tabela444187[[#This Row],[PENHA]]+Tabela444187[[#This Row],[PRAIA DO SONHO]]+Tabela444187[[#This Row],[JURERÊ]]+Tabela444187[[#This Row],[GAROPABA]]</f>
        <v>322</v>
      </c>
    </row>
    <row r="231" spans="2:10" x14ac:dyDescent="0.25">
      <c r="B231" s="93">
        <v>2</v>
      </c>
      <c r="C231" s="17" t="s">
        <v>204</v>
      </c>
      <c r="D231" s="18" t="s">
        <v>348</v>
      </c>
      <c r="E231" s="18" t="s">
        <v>75</v>
      </c>
      <c r="F231" s="19">
        <v>57</v>
      </c>
      <c r="G231" s="20">
        <v>82</v>
      </c>
      <c r="H231" s="9">
        <v>75</v>
      </c>
      <c r="I231" s="9">
        <v>0</v>
      </c>
      <c r="J231" s="9">
        <f>Tabela444187[[#This Row],[PENHA]]+Tabela444187[[#This Row],[PRAIA DO SONHO]]+Tabela444187[[#This Row],[JURERÊ]]+Tabela444187[[#This Row],[GAROPABA]]</f>
        <v>214</v>
      </c>
    </row>
    <row r="232" spans="2:10" x14ac:dyDescent="0.25">
      <c r="B232" s="93" t="s">
        <v>384</v>
      </c>
      <c r="C232" s="17" t="s">
        <v>133</v>
      </c>
      <c r="D232" s="9" t="s">
        <v>323</v>
      </c>
      <c r="E232" s="18" t="s">
        <v>75</v>
      </c>
      <c r="F232" s="19">
        <v>90</v>
      </c>
      <c r="G232" s="20">
        <v>0</v>
      </c>
      <c r="H232" s="9">
        <v>100</v>
      </c>
      <c r="I232" s="9">
        <v>0</v>
      </c>
      <c r="J232" s="9">
        <f>Tabela444187[[#This Row],[PENHA]]+Tabela444187[[#This Row],[PRAIA DO SONHO]]+Tabela444187[[#This Row],[JURERÊ]]+Tabela444187[[#This Row],[GAROPABA]]</f>
        <v>190</v>
      </c>
    </row>
    <row r="233" spans="2:10" x14ac:dyDescent="0.25">
      <c r="B233" s="93" t="s">
        <v>384</v>
      </c>
      <c r="C233" s="17" t="s">
        <v>169</v>
      </c>
      <c r="D233" s="18" t="s">
        <v>305</v>
      </c>
      <c r="E233" s="18" t="s">
        <v>75</v>
      </c>
      <c r="F233" s="19">
        <v>64</v>
      </c>
      <c r="G233" s="20">
        <v>0</v>
      </c>
      <c r="H233" s="9">
        <v>64</v>
      </c>
      <c r="I233" s="9">
        <v>0</v>
      </c>
      <c r="J233" s="9">
        <f>Tabela444187[[#This Row],[PENHA]]+Tabela444187[[#This Row],[PRAIA DO SONHO]]+Tabela444187[[#This Row],[JURERÊ]]+Tabela444187[[#This Row],[GAROPABA]]</f>
        <v>128</v>
      </c>
    </row>
    <row r="234" spans="2:10" x14ac:dyDescent="0.25">
      <c r="B234" s="93" t="s">
        <v>384</v>
      </c>
      <c r="C234" s="17" t="s">
        <v>84</v>
      </c>
      <c r="D234" s="9" t="s">
        <v>302</v>
      </c>
      <c r="E234" s="18" t="s">
        <v>75</v>
      </c>
      <c r="F234" s="19">
        <v>0</v>
      </c>
      <c r="G234" s="20">
        <v>90</v>
      </c>
      <c r="H234" s="9">
        <v>0</v>
      </c>
      <c r="I234" s="9">
        <v>0</v>
      </c>
      <c r="J234" s="9">
        <f>Tabela444187[[#This Row],[PENHA]]+Tabela444187[[#This Row],[PRAIA DO SONHO]]+Tabela444187[[#This Row],[JURERÊ]]+Tabela444187[[#This Row],[GAROPABA]]</f>
        <v>90</v>
      </c>
    </row>
    <row r="235" spans="2:10" x14ac:dyDescent="0.25">
      <c r="B235" s="93" t="s">
        <v>384</v>
      </c>
      <c r="C235" s="17" t="s">
        <v>140</v>
      </c>
      <c r="D235" s="9" t="s">
        <v>327</v>
      </c>
      <c r="E235" s="18" t="s">
        <v>75</v>
      </c>
      <c r="F235" s="19">
        <v>82</v>
      </c>
      <c r="G235" s="20">
        <v>0</v>
      </c>
      <c r="H235" s="9">
        <v>0</v>
      </c>
      <c r="I235" s="9">
        <v>0</v>
      </c>
      <c r="J235" s="9">
        <f>Tabela444187[[#This Row],[PENHA]]+Tabela444187[[#This Row],[PRAIA DO SONHO]]+Tabela444187[[#This Row],[JURERÊ]]+Tabela444187[[#This Row],[GAROPABA]]</f>
        <v>82</v>
      </c>
    </row>
    <row r="236" spans="2:10" x14ac:dyDescent="0.25">
      <c r="B236" s="93" t="s">
        <v>384</v>
      </c>
      <c r="C236" s="17" t="s">
        <v>81</v>
      </c>
      <c r="D236" s="9" t="s">
        <v>302</v>
      </c>
      <c r="E236" s="18" t="s">
        <v>75</v>
      </c>
      <c r="F236" s="19">
        <v>0</v>
      </c>
      <c r="G236" s="20">
        <v>0</v>
      </c>
      <c r="H236" s="9">
        <v>69</v>
      </c>
      <c r="I236" s="9">
        <v>0</v>
      </c>
      <c r="J236" s="9">
        <f>Tabela444187[[#This Row],[PENHA]]+Tabela444187[[#This Row],[PRAIA DO SONHO]]+Tabela444187[[#This Row],[JURERÊ]]+Tabela444187[[#This Row],[GAROPABA]]</f>
        <v>69</v>
      </c>
    </row>
    <row r="237" spans="2:10" x14ac:dyDescent="0.25">
      <c r="B237" s="93" t="s">
        <v>384</v>
      </c>
      <c r="C237" s="17" t="s">
        <v>165</v>
      </c>
      <c r="D237" s="9" t="s">
        <v>306</v>
      </c>
      <c r="E237" s="18" t="s">
        <v>75</v>
      </c>
      <c r="F237" s="19">
        <v>69</v>
      </c>
      <c r="G237" s="20">
        <v>0</v>
      </c>
      <c r="H237" s="9">
        <v>0</v>
      </c>
      <c r="I237" s="9">
        <v>0</v>
      </c>
      <c r="J237" s="9">
        <f>Tabela444187[[#This Row],[PENHA]]+Tabela444187[[#This Row],[PRAIA DO SONHO]]+Tabela444187[[#This Row],[JURERÊ]]+Tabela444187[[#This Row],[GAROPABA]]</f>
        <v>69</v>
      </c>
    </row>
    <row r="238" spans="2:10" x14ac:dyDescent="0.25">
      <c r="B238" s="93" t="s">
        <v>384</v>
      </c>
      <c r="C238" s="17" t="s">
        <v>173</v>
      </c>
      <c r="D238" s="9" t="s">
        <v>312</v>
      </c>
      <c r="E238" s="18" t="s">
        <v>75</v>
      </c>
      <c r="F238" s="19">
        <v>60</v>
      </c>
      <c r="G238" s="20">
        <v>0</v>
      </c>
      <c r="H238" s="9">
        <v>0</v>
      </c>
      <c r="I238" s="9">
        <v>0</v>
      </c>
      <c r="J238" s="9">
        <f>Tabela444187[[#This Row],[PENHA]]+Tabela444187[[#This Row],[PRAIA DO SONHO]]+Tabela444187[[#This Row],[JURERÊ]]+Tabela444187[[#This Row],[GAROPABA]]</f>
        <v>60</v>
      </c>
    </row>
    <row r="239" spans="2:10" x14ac:dyDescent="0.25">
      <c r="B239" s="93" t="s">
        <v>384</v>
      </c>
      <c r="C239" s="17" t="s">
        <v>203</v>
      </c>
      <c r="D239" s="9" t="s">
        <v>319</v>
      </c>
      <c r="E239" s="18" t="s">
        <v>75</v>
      </c>
      <c r="F239" s="19">
        <v>54</v>
      </c>
      <c r="G239" s="20">
        <v>0</v>
      </c>
      <c r="H239" s="9">
        <v>0</v>
      </c>
      <c r="I239" s="9">
        <v>0</v>
      </c>
      <c r="J239" s="9">
        <f>Tabela444187[[#This Row],[PENHA]]+Tabela444187[[#This Row],[PRAIA DO SONHO]]+Tabela444187[[#This Row],[JURERÊ]]+Tabela444187[[#This Row],[GAROPABA]]</f>
        <v>54</v>
      </c>
    </row>
    <row r="240" spans="2:10" x14ac:dyDescent="0.25">
      <c r="B240" s="93" t="s">
        <v>384</v>
      </c>
      <c r="C240" s="17" t="s">
        <v>205</v>
      </c>
      <c r="D240" s="18" t="s">
        <v>319</v>
      </c>
      <c r="E240" s="18" t="s">
        <v>75</v>
      </c>
      <c r="F240" s="19">
        <v>50</v>
      </c>
      <c r="G240" s="20">
        <v>0</v>
      </c>
      <c r="H240" s="23">
        <v>0</v>
      </c>
      <c r="I240" s="22">
        <v>0</v>
      </c>
      <c r="J240" s="9">
        <f>Tabela444187[[#This Row],[PENHA]]+Tabela444187[[#This Row],[PRAIA DO SONHO]]+Tabela444187[[#This Row],[JURERÊ]]+Tabela444187[[#This Row],[GAROPABA]]</f>
        <v>50</v>
      </c>
    </row>
    <row r="241" spans="1:11" s="16" customFormat="1" x14ac:dyDescent="0.25">
      <c r="A241" s="81"/>
      <c r="B241" s="93" t="s">
        <v>385</v>
      </c>
      <c r="C241" s="17" t="s">
        <v>74</v>
      </c>
      <c r="D241" s="18" t="s">
        <v>303</v>
      </c>
      <c r="E241" s="18" t="s">
        <v>75</v>
      </c>
      <c r="F241" s="19">
        <v>0</v>
      </c>
      <c r="G241" s="20">
        <v>0</v>
      </c>
      <c r="H241" s="23">
        <v>0</v>
      </c>
      <c r="I241" s="22">
        <v>0</v>
      </c>
      <c r="J241" s="9">
        <f>Tabela444187[[#This Row],[PENHA]]+Tabela444187[[#This Row],[PRAIA DO SONHO]]+Tabela444187[[#This Row],[JURERÊ]]+Tabela444187[[#This Row],[GAROPABA]]</f>
        <v>0</v>
      </c>
      <c r="K241" s="11"/>
    </row>
    <row r="242" spans="1:11" x14ac:dyDescent="0.25">
      <c r="B242" s="93" t="s">
        <v>385</v>
      </c>
      <c r="C242" s="17" t="s">
        <v>76</v>
      </c>
      <c r="D242" s="18" t="s">
        <v>302</v>
      </c>
      <c r="E242" s="18" t="s">
        <v>75</v>
      </c>
      <c r="F242" s="19">
        <v>0</v>
      </c>
      <c r="G242" s="20">
        <v>0</v>
      </c>
      <c r="H242" s="9">
        <v>0</v>
      </c>
      <c r="I242" s="9">
        <v>0</v>
      </c>
      <c r="J242" s="9">
        <f>Tabela444187[[#This Row],[PENHA]]+Tabela444187[[#This Row],[PRAIA DO SONHO]]+Tabela444187[[#This Row],[JURERÊ]]+Tabela444187[[#This Row],[GAROPABA]]</f>
        <v>0</v>
      </c>
    </row>
    <row r="243" spans="1:11" x14ac:dyDescent="0.25">
      <c r="B243" s="93" t="s">
        <v>385</v>
      </c>
      <c r="C243" s="17" t="s">
        <v>77</v>
      </c>
      <c r="D243" s="18" t="s">
        <v>302</v>
      </c>
      <c r="E243" s="18" t="s">
        <v>75</v>
      </c>
      <c r="F243" s="19">
        <v>0</v>
      </c>
      <c r="G243" s="20">
        <v>0</v>
      </c>
      <c r="H243" s="9">
        <v>0</v>
      </c>
      <c r="I243" s="9">
        <v>0</v>
      </c>
      <c r="J243" s="9">
        <f>Tabela444187[[#This Row],[PENHA]]+Tabela444187[[#This Row],[PRAIA DO SONHO]]+Tabela444187[[#This Row],[JURERÊ]]+Tabela444187[[#This Row],[GAROPABA]]</f>
        <v>0</v>
      </c>
    </row>
    <row r="244" spans="1:11" x14ac:dyDescent="0.25">
      <c r="B244" s="93" t="s">
        <v>385</v>
      </c>
      <c r="C244" s="17" t="s">
        <v>78</v>
      </c>
      <c r="D244" s="18" t="s">
        <v>302</v>
      </c>
      <c r="E244" s="18" t="s">
        <v>75</v>
      </c>
      <c r="F244" s="19">
        <v>0</v>
      </c>
      <c r="G244" s="20">
        <v>0</v>
      </c>
      <c r="H244" s="9">
        <v>0</v>
      </c>
      <c r="I244" s="9">
        <v>0</v>
      </c>
      <c r="J244" s="9">
        <f>Tabela444187[[#This Row],[PENHA]]+Tabela444187[[#This Row],[PRAIA DO SONHO]]+Tabela444187[[#This Row],[JURERÊ]]+Tabela444187[[#This Row],[GAROPABA]]</f>
        <v>0</v>
      </c>
      <c r="K244" s="16"/>
    </row>
    <row r="245" spans="1:11" x14ac:dyDescent="0.25">
      <c r="B245" s="93" t="s">
        <v>385</v>
      </c>
      <c r="C245" s="17" t="s">
        <v>79</v>
      </c>
      <c r="D245" s="18" t="s">
        <v>302</v>
      </c>
      <c r="E245" s="18" t="s">
        <v>75</v>
      </c>
      <c r="F245" s="19">
        <v>0</v>
      </c>
      <c r="G245" s="20">
        <v>0</v>
      </c>
      <c r="H245" s="9">
        <v>0</v>
      </c>
      <c r="I245" s="9">
        <v>0</v>
      </c>
      <c r="J245" s="9">
        <f>Tabela444187[[#This Row],[PENHA]]+Tabela444187[[#This Row],[PRAIA DO SONHO]]+Tabela444187[[#This Row],[JURERÊ]]+Tabela444187[[#This Row],[GAROPABA]]</f>
        <v>0</v>
      </c>
    </row>
    <row r="246" spans="1:11" x14ac:dyDescent="0.25">
      <c r="B246" s="93" t="s">
        <v>385</v>
      </c>
      <c r="C246" s="17" t="s">
        <v>80</v>
      </c>
      <c r="D246" s="18" t="s">
        <v>302</v>
      </c>
      <c r="E246" s="18" t="s">
        <v>75</v>
      </c>
      <c r="F246" s="19">
        <v>0</v>
      </c>
      <c r="G246" s="20">
        <v>0</v>
      </c>
      <c r="H246" s="9">
        <v>0</v>
      </c>
      <c r="I246" s="9">
        <v>0</v>
      </c>
      <c r="J246" s="9">
        <f>Tabela444187[[#This Row],[PENHA]]+Tabela444187[[#This Row],[PRAIA DO SONHO]]+Tabela444187[[#This Row],[JURERÊ]]+Tabela444187[[#This Row],[GAROPABA]]</f>
        <v>0</v>
      </c>
    </row>
    <row r="247" spans="1:11" x14ac:dyDescent="0.25">
      <c r="B247" s="93" t="s">
        <v>385</v>
      </c>
      <c r="C247" s="17" t="s">
        <v>82</v>
      </c>
      <c r="D247" s="18" t="s">
        <v>302</v>
      </c>
      <c r="E247" s="18" t="s">
        <v>75</v>
      </c>
      <c r="F247" s="19">
        <v>0</v>
      </c>
      <c r="G247" s="20">
        <v>0</v>
      </c>
      <c r="H247" s="9">
        <v>0</v>
      </c>
      <c r="I247" s="9">
        <v>0</v>
      </c>
      <c r="J247" s="9">
        <f>Tabela444187[[#This Row],[PENHA]]+Tabela444187[[#This Row],[PRAIA DO SONHO]]+Tabela444187[[#This Row],[JURERÊ]]+Tabela444187[[#This Row],[GAROPABA]]</f>
        <v>0</v>
      </c>
    </row>
    <row r="248" spans="1:11" x14ac:dyDescent="0.25">
      <c r="B248" s="93" t="s">
        <v>385</v>
      </c>
      <c r="C248" s="17" t="s">
        <v>83</v>
      </c>
      <c r="D248" s="18" t="s">
        <v>297</v>
      </c>
      <c r="E248" s="18" t="s">
        <v>75</v>
      </c>
      <c r="F248" s="19">
        <v>0</v>
      </c>
      <c r="G248" s="20">
        <v>0</v>
      </c>
      <c r="H248" s="9">
        <v>0</v>
      </c>
      <c r="I248" s="9">
        <v>0</v>
      </c>
      <c r="J248" s="9">
        <f>Tabela444187[[#This Row],[PENHA]]+Tabela444187[[#This Row],[PRAIA DO SONHO]]+Tabela444187[[#This Row],[JURERÊ]]+Tabela444187[[#This Row],[GAROPABA]]</f>
        <v>0</v>
      </c>
    </row>
    <row r="249" spans="1:11" x14ac:dyDescent="0.25">
      <c r="B249" s="93" t="s">
        <v>385</v>
      </c>
      <c r="C249" s="17" t="s">
        <v>85</v>
      </c>
      <c r="D249" s="18" t="s">
        <v>302</v>
      </c>
      <c r="E249" s="18" t="s">
        <v>75</v>
      </c>
      <c r="F249" s="19">
        <v>0</v>
      </c>
      <c r="G249" s="20">
        <v>0</v>
      </c>
      <c r="H249" s="9">
        <v>0</v>
      </c>
      <c r="I249" s="9">
        <v>0</v>
      </c>
      <c r="J249" s="9">
        <f>Tabela444187[[#This Row],[PENHA]]+Tabela444187[[#This Row],[PRAIA DO SONHO]]+Tabela444187[[#This Row],[JURERÊ]]+Tabela444187[[#This Row],[GAROPABA]]</f>
        <v>0</v>
      </c>
    </row>
    <row r="250" spans="1:11" x14ac:dyDescent="0.25">
      <c r="B250" s="93" t="s">
        <v>385</v>
      </c>
      <c r="C250" s="17" t="s">
        <v>86</v>
      </c>
      <c r="D250" s="18" t="s">
        <v>303</v>
      </c>
      <c r="E250" s="18" t="s">
        <v>75</v>
      </c>
      <c r="F250" s="19">
        <v>0</v>
      </c>
      <c r="G250" s="20">
        <v>0</v>
      </c>
      <c r="H250" s="9">
        <v>0</v>
      </c>
      <c r="I250" s="9">
        <v>0</v>
      </c>
      <c r="J250" s="9">
        <f>Tabela444187[[#This Row],[PENHA]]+Tabela444187[[#This Row],[PRAIA DO SONHO]]+Tabela444187[[#This Row],[JURERÊ]]+Tabela444187[[#This Row],[GAROPABA]]</f>
        <v>0</v>
      </c>
    </row>
    <row r="251" spans="1:11" x14ac:dyDescent="0.25">
      <c r="B251" s="92"/>
      <c r="C251" s="18"/>
      <c r="D251" s="18"/>
      <c r="I251" s="9"/>
    </row>
    <row r="252" spans="1:11" x14ac:dyDescent="0.25">
      <c r="B252" s="89" t="s">
        <v>328</v>
      </c>
      <c r="C252" s="18"/>
      <c r="D252" s="18"/>
      <c r="I252" s="9"/>
    </row>
    <row r="253" spans="1:11" ht="31.5" x14ac:dyDescent="0.25">
      <c r="B253" s="91" t="s">
        <v>381</v>
      </c>
      <c r="C253" s="12" t="s">
        <v>1</v>
      </c>
      <c r="D253" s="13" t="s">
        <v>2</v>
      </c>
      <c r="E253" s="13" t="s">
        <v>3</v>
      </c>
      <c r="F253" s="14" t="s">
        <v>350</v>
      </c>
      <c r="G253" s="15" t="s">
        <v>351</v>
      </c>
      <c r="H253" s="54" t="s">
        <v>378</v>
      </c>
      <c r="I253" s="14" t="s">
        <v>352</v>
      </c>
      <c r="J253" s="14" t="s">
        <v>353</v>
      </c>
    </row>
    <row r="254" spans="1:11" x14ac:dyDescent="0.25">
      <c r="B254" s="95" t="s">
        <v>386</v>
      </c>
      <c r="C254" s="17" t="s">
        <v>279</v>
      </c>
      <c r="D254" s="9" t="s">
        <v>312</v>
      </c>
      <c r="E254" s="18" t="s">
        <v>276</v>
      </c>
      <c r="F254" s="19">
        <v>100</v>
      </c>
      <c r="G254" s="20">
        <v>100</v>
      </c>
      <c r="H254" s="19">
        <v>100</v>
      </c>
      <c r="I254" s="28">
        <v>100</v>
      </c>
      <c r="J254" s="9">
        <f>Tabela454288[[#This Row],[PENHA]]+Tabela454288[[#This Row],[PRAIA DO SONHO]]+Tabela454288[[#This Row],[JURERÊ]]+Tabela454288[[#This Row],[GAROPABA]]</f>
        <v>400</v>
      </c>
    </row>
    <row r="255" spans="1:11" x14ac:dyDescent="0.25">
      <c r="B255" s="93">
        <v>1</v>
      </c>
      <c r="C255" s="17" t="s">
        <v>275</v>
      </c>
      <c r="D255" s="9" t="s">
        <v>323</v>
      </c>
      <c r="E255" s="18" t="s">
        <v>276</v>
      </c>
      <c r="F255" s="19">
        <v>90</v>
      </c>
      <c r="G255" s="20">
        <v>90</v>
      </c>
      <c r="H255" s="24">
        <v>90</v>
      </c>
      <c r="I255" s="45">
        <v>0</v>
      </c>
      <c r="J255" s="9">
        <f>Tabela454288[[#This Row],[PENHA]]+Tabela454288[[#This Row],[PRAIA DO SONHO]]+Tabela454288[[#This Row],[JURERÊ]]+Tabela454288[[#This Row],[GAROPABA]]</f>
        <v>270</v>
      </c>
    </row>
    <row r="256" spans="1:11" x14ac:dyDescent="0.25">
      <c r="B256" s="93">
        <v>2</v>
      </c>
      <c r="C256" s="17" t="s">
        <v>280</v>
      </c>
      <c r="D256" s="9" t="s">
        <v>305</v>
      </c>
      <c r="E256" s="18" t="s">
        <v>276</v>
      </c>
      <c r="F256" s="19">
        <v>82</v>
      </c>
      <c r="G256" s="20">
        <v>82</v>
      </c>
      <c r="H256" s="9">
        <v>82</v>
      </c>
      <c r="I256" s="9">
        <v>0</v>
      </c>
      <c r="J256" s="9">
        <f>Tabela454288[[#This Row],[PENHA]]+Tabela454288[[#This Row],[PRAIA DO SONHO]]+Tabela454288[[#This Row],[JURERÊ]]+Tabela454288[[#This Row],[GAROPABA]]</f>
        <v>246</v>
      </c>
    </row>
    <row r="257" spans="1:11" x14ac:dyDescent="0.25">
      <c r="B257" s="93" t="s">
        <v>384</v>
      </c>
      <c r="C257" s="17" t="s">
        <v>362</v>
      </c>
      <c r="D257" s="9" t="s">
        <v>305</v>
      </c>
      <c r="E257" s="18" t="s">
        <v>276</v>
      </c>
      <c r="F257" s="19">
        <v>0</v>
      </c>
      <c r="G257" s="20">
        <v>75</v>
      </c>
      <c r="H257" s="9">
        <v>75</v>
      </c>
      <c r="I257" s="9">
        <v>0</v>
      </c>
      <c r="J257" s="9">
        <f>Tabela454288[[#This Row],[PENHA]]+Tabela454288[[#This Row],[PRAIA DO SONHO]]+Tabela454288[[#This Row],[JURERÊ]]+Tabela454288[[#This Row],[GAROPABA]]</f>
        <v>150</v>
      </c>
    </row>
    <row r="258" spans="1:11" x14ac:dyDescent="0.25">
      <c r="B258" s="93" t="s">
        <v>384</v>
      </c>
      <c r="C258" s="17" t="s">
        <v>281</v>
      </c>
      <c r="D258" s="18" t="s">
        <v>325</v>
      </c>
      <c r="E258" s="18" t="s">
        <v>276</v>
      </c>
      <c r="F258" s="19">
        <v>75</v>
      </c>
      <c r="G258" s="20">
        <v>0</v>
      </c>
      <c r="H258" s="23">
        <v>0</v>
      </c>
      <c r="I258" s="22">
        <v>0</v>
      </c>
      <c r="J258" s="9">
        <f>Tabela454288[[#This Row],[PENHA]]+Tabela454288[[#This Row],[PRAIA DO SONHO]]+Tabela454288[[#This Row],[JURERÊ]]+Tabela454288[[#This Row],[GAROPABA]]</f>
        <v>75</v>
      </c>
    </row>
    <row r="259" spans="1:11" x14ac:dyDescent="0.25">
      <c r="B259" s="93" t="s">
        <v>384</v>
      </c>
      <c r="C259" s="17" t="s">
        <v>278</v>
      </c>
      <c r="D259" s="9" t="s">
        <v>303</v>
      </c>
      <c r="E259" s="18" t="s">
        <v>276</v>
      </c>
      <c r="F259" s="19">
        <v>69</v>
      </c>
      <c r="G259" s="20">
        <v>0</v>
      </c>
      <c r="H259" s="9">
        <v>0</v>
      </c>
      <c r="I259" s="9">
        <v>0</v>
      </c>
      <c r="J259" s="9">
        <f>Tabela454288[[#This Row],[PENHA]]+Tabela454288[[#This Row],[PRAIA DO SONHO]]+Tabela454288[[#This Row],[JURERÊ]]+Tabela454288[[#This Row],[GAROPABA]]</f>
        <v>69</v>
      </c>
    </row>
    <row r="260" spans="1:11" x14ac:dyDescent="0.25">
      <c r="B260" s="93" t="s">
        <v>385</v>
      </c>
      <c r="C260" s="17" t="s">
        <v>277</v>
      </c>
      <c r="D260" s="18" t="s">
        <v>298</v>
      </c>
      <c r="E260" s="18" t="s">
        <v>276</v>
      </c>
      <c r="F260" s="19">
        <v>0</v>
      </c>
      <c r="G260" s="20">
        <v>0</v>
      </c>
      <c r="H260" s="27">
        <v>0</v>
      </c>
      <c r="I260" s="27">
        <v>0</v>
      </c>
      <c r="J260" s="9">
        <f>Tabela454288[[#This Row],[PENHA]]+Tabela454288[[#This Row],[PRAIA DO SONHO]]+Tabela454288[[#This Row],[JURERÊ]]+Tabela454288[[#This Row],[GAROPABA]]</f>
        <v>0</v>
      </c>
    </row>
    <row r="261" spans="1:11" x14ac:dyDescent="0.25">
      <c r="B261" s="93" t="s">
        <v>385</v>
      </c>
      <c r="C261" s="17" t="s">
        <v>282</v>
      </c>
      <c r="D261" s="18" t="s">
        <v>348</v>
      </c>
      <c r="E261" s="18" t="s">
        <v>276</v>
      </c>
      <c r="F261" s="19">
        <v>0</v>
      </c>
      <c r="G261" s="20">
        <v>0</v>
      </c>
      <c r="H261" s="27">
        <v>0</v>
      </c>
      <c r="I261" s="27">
        <v>0</v>
      </c>
      <c r="J261" s="9">
        <f>Tabela454288[[#This Row],[PENHA]]+Tabela454288[[#This Row],[PRAIA DO SONHO]]+Tabela454288[[#This Row],[JURERÊ]]+Tabela454288[[#This Row],[GAROPABA]]</f>
        <v>0</v>
      </c>
    </row>
    <row r="262" spans="1:11" x14ac:dyDescent="0.25">
      <c r="B262" s="93" t="s">
        <v>385</v>
      </c>
      <c r="C262" s="17" t="s">
        <v>283</v>
      </c>
      <c r="D262" s="18" t="s">
        <v>302</v>
      </c>
      <c r="E262" s="18" t="s">
        <v>276</v>
      </c>
      <c r="F262" s="23">
        <v>0</v>
      </c>
      <c r="G262" s="20">
        <v>0</v>
      </c>
      <c r="H262" s="9">
        <v>0</v>
      </c>
      <c r="I262" s="9">
        <v>0</v>
      </c>
      <c r="J262" s="9">
        <f>Tabela454288[[#This Row],[PENHA]]+Tabela454288[[#This Row],[PRAIA DO SONHO]]+Tabela454288[[#This Row],[JURERÊ]]+Tabela454288[[#This Row],[GAROPABA]]</f>
        <v>0</v>
      </c>
    </row>
    <row r="263" spans="1:11" x14ac:dyDescent="0.25">
      <c r="B263" s="93" t="s">
        <v>385</v>
      </c>
      <c r="C263" s="17" t="s">
        <v>284</v>
      </c>
      <c r="D263" s="18" t="s">
        <v>302</v>
      </c>
      <c r="E263" s="18" t="s">
        <v>276</v>
      </c>
      <c r="F263" s="23">
        <v>0</v>
      </c>
      <c r="G263" s="20">
        <v>0</v>
      </c>
      <c r="H263" s="9">
        <v>0</v>
      </c>
      <c r="I263" s="9">
        <v>0</v>
      </c>
      <c r="J263" s="9">
        <f>Tabela454288[[#This Row],[PENHA]]+Tabela454288[[#This Row],[PRAIA DO SONHO]]+Tabela454288[[#This Row],[JURERÊ]]+Tabela454288[[#This Row],[GAROPABA]]</f>
        <v>0</v>
      </c>
    </row>
    <row r="264" spans="1:11" s="16" customFormat="1" x14ac:dyDescent="0.25">
      <c r="A264" s="81"/>
      <c r="B264" s="92"/>
      <c r="C264" s="18"/>
      <c r="D264" s="18"/>
      <c r="E264" s="9"/>
      <c r="F264" s="9"/>
      <c r="G264" s="9"/>
      <c r="H264" s="9"/>
      <c r="I264" s="9"/>
      <c r="J264" s="9"/>
      <c r="K264" s="11"/>
    </row>
    <row r="265" spans="1:11" x14ac:dyDescent="0.25">
      <c r="B265" s="89" t="s">
        <v>329</v>
      </c>
      <c r="C265" s="18"/>
      <c r="D265" s="18"/>
      <c r="I265" s="9"/>
    </row>
    <row r="266" spans="1:11" ht="31.5" x14ac:dyDescent="0.25">
      <c r="B266" s="91" t="s">
        <v>381</v>
      </c>
      <c r="C266" s="12" t="s">
        <v>1</v>
      </c>
      <c r="D266" s="13" t="s">
        <v>2</v>
      </c>
      <c r="E266" s="13" t="s">
        <v>3</v>
      </c>
      <c r="F266" s="14" t="s">
        <v>350</v>
      </c>
      <c r="G266" s="15" t="s">
        <v>351</v>
      </c>
      <c r="H266" s="54" t="s">
        <v>378</v>
      </c>
      <c r="I266" s="14" t="s">
        <v>352</v>
      </c>
      <c r="J266" s="14" t="s">
        <v>353</v>
      </c>
    </row>
    <row r="267" spans="1:11" x14ac:dyDescent="0.25">
      <c r="B267" s="93">
        <v>1</v>
      </c>
      <c r="C267" s="17" t="s">
        <v>153</v>
      </c>
      <c r="D267" s="9" t="s">
        <v>302</v>
      </c>
      <c r="E267" s="18" t="s">
        <v>88</v>
      </c>
      <c r="F267" s="19">
        <v>75</v>
      </c>
      <c r="G267" s="20">
        <v>100</v>
      </c>
      <c r="H267" s="24">
        <v>100</v>
      </c>
      <c r="I267" s="45">
        <v>100</v>
      </c>
      <c r="J267" s="9">
        <f>Tabela464389[[#This Row],[PENHA]]+Tabela464389[[#This Row],[PRAIA DO SONHO]]+Tabela464389[[#This Row],[JURERÊ]]+Tabela464389[[#This Row],[GAROPABA]]</f>
        <v>375</v>
      </c>
      <c r="K267" s="16"/>
    </row>
    <row r="268" spans="1:11" s="16" customFormat="1" x14ac:dyDescent="0.25">
      <c r="A268" s="81"/>
      <c r="B268" s="93">
        <v>2</v>
      </c>
      <c r="C268" s="17" t="s">
        <v>209</v>
      </c>
      <c r="D268" s="25" t="s">
        <v>312</v>
      </c>
      <c r="E268" s="18" t="s">
        <v>88</v>
      </c>
      <c r="F268" s="24">
        <v>64</v>
      </c>
      <c r="G268" s="20">
        <v>64</v>
      </c>
      <c r="H268" s="24">
        <v>90</v>
      </c>
      <c r="I268" s="45">
        <v>90</v>
      </c>
      <c r="J268" s="9">
        <f>Tabela464389[[#This Row],[PENHA]]+Tabela464389[[#This Row],[PRAIA DO SONHO]]+Tabela464389[[#This Row],[JURERÊ]]+Tabela464389[[#This Row],[GAROPABA]]</f>
        <v>308</v>
      </c>
      <c r="K268" s="11"/>
    </row>
    <row r="269" spans="1:11" x14ac:dyDescent="0.25">
      <c r="B269" s="93">
        <v>3</v>
      </c>
      <c r="C269" s="17" t="s">
        <v>208</v>
      </c>
      <c r="D269" s="25" t="s">
        <v>303</v>
      </c>
      <c r="E269" s="18" t="s">
        <v>88</v>
      </c>
      <c r="F269" s="24">
        <v>57</v>
      </c>
      <c r="G269" s="20">
        <v>75</v>
      </c>
      <c r="H269" s="9">
        <v>0</v>
      </c>
      <c r="I269" s="9">
        <v>82</v>
      </c>
      <c r="J269" s="9">
        <f>Tabela464389[[#This Row],[PENHA]]+Tabela464389[[#This Row],[PRAIA DO SONHO]]+Tabela464389[[#This Row],[JURERÊ]]+Tabela464389[[#This Row],[GAROPABA]]</f>
        <v>214</v>
      </c>
    </row>
    <row r="270" spans="1:11" x14ac:dyDescent="0.25">
      <c r="B270" s="93">
        <v>4</v>
      </c>
      <c r="C270" s="17" t="s">
        <v>207</v>
      </c>
      <c r="D270" s="25" t="s">
        <v>302</v>
      </c>
      <c r="E270" s="18" t="s">
        <v>88</v>
      </c>
      <c r="F270" s="24">
        <v>54</v>
      </c>
      <c r="G270" s="20">
        <v>60</v>
      </c>
      <c r="H270" s="9">
        <v>75</v>
      </c>
      <c r="I270" s="9">
        <v>0</v>
      </c>
      <c r="J270" s="9">
        <f>Tabela464389[[#This Row],[PENHA]]+Tabela464389[[#This Row],[PRAIA DO SONHO]]+Tabela464389[[#This Row],[JURERÊ]]+Tabela464389[[#This Row],[GAROPABA]]</f>
        <v>189</v>
      </c>
    </row>
    <row r="271" spans="1:11" x14ac:dyDescent="0.25">
      <c r="B271" s="93" t="s">
        <v>384</v>
      </c>
      <c r="C271" s="17" t="s">
        <v>151</v>
      </c>
      <c r="D271" s="25" t="s">
        <v>306</v>
      </c>
      <c r="E271" s="18" t="s">
        <v>88</v>
      </c>
      <c r="F271" s="24">
        <v>90</v>
      </c>
      <c r="G271" s="20">
        <v>82</v>
      </c>
      <c r="H271" s="9">
        <v>0</v>
      </c>
      <c r="I271" s="9">
        <v>0</v>
      </c>
      <c r="J271" s="9">
        <f>Tabela464389[[#This Row],[PENHA]]+Tabela464389[[#This Row],[PRAIA DO SONHO]]+Tabela464389[[#This Row],[JURERÊ]]+Tabela464389[[#This Row],[GAROPABA]]</f>
        <v>172</v>
      </c>
      <c r="K271" s="16"/>
    </row>
    <row r="272" spans="1:11" x14ac:dyDescent="0.25">
      <c r="B272" s="93" t="s">
        <v>384</v>
      </c>
      <c r="C272" s="17" t="s">
        <v>154</v>
      </c>
      <c r="D272" s="25" t="s">
        <v>303</v>
      </c>
      <c r="E272" s="18" t="s">
        <v>88</v>
      </c>
      <c r="F272" s="24">
        <v>69</v>
      </c>
      <c r="G272" s="20">
        <v>90</v>
      </c>
      <c r="H272" s="9">
        <v>0</v>
      </c>
      <c r="I272" s="9">
        <v>0</v>
      </c>
      <c r="J272" s="9">
        <f>Tabela464389[[#This Row],[PENHA]]+Tabela464389[[#This Row],[PRAIA DO SONHO]]+Tabela464389[[#This Row],[JURERÊ]]+Tabela464389[[#This Row],[GAROPABA]]</f>
        <v>159</v>
      </c>
    </row>
    <row r="273" spans="1:11" x14ac:dyDescent="0.25">
      <c r="B273" s="93" t="s">
        <v>384</v>
      </c>
      <c r="C273" s="17" t="s">
        <v>92</v>
      </c>
      <c r="D273" s="9" t="s">
        <v>303</v>
      </c>
      <c r="E273" s="18" t="s">
        <v>88</v>
      </c>
      <c r="F273" s="19">
        <v>0</v>
      </c>
      <c r="G273" s="20">
        <v>69</v>
      </c>
      <c r="H273" s="9">
        <v>0</v>
      </c>
      <c r="I273" s="9">
        <v>69</v>
      </c>
      <c r="J273" s="9">
        <f>Tabela464389[[#This Row],[PENHA]]+Tabela464389[[#This Row],[PRAIA DO SONHO]]+Tabela464389[[#This Row],[JURERÊ]]+Tabela464389[[#This Row],[GAROPABA]]</f>
        <v>138</v>
      </c>
    </row>
    <row r="274" spans="1:11" x14ac:dyDescent="0.25">
      <c r="B274" s="93" t="s">
        <v>384</v>
      </c>
      <c r="C274" s="17" t="s">
        <v>210</v>
      </c>
      <c r="D274" s="25" t="s">
        <v>317</v>
      </c>
      <c r="E274" s="18" t="s">
        <v>88</v>
      </c>
      <c r="F274" s="24">
        <v>60</v>
      </c>
      <c r="G274" s="20">
        <v>57</v>
      </c>
      <c r="H274" s="9">
        <v>0</v>
      </c>
      <c r="I274" s="9">
        <v>0</v>
      </c>
      <c r="J274" s="9">
        <f>Tabela464389[[#This Row],[PENHA]]+Tabela464389[[#This Row],[PRAIA DO SONHO]]+Tabela464389[[#This Row],[JURERÊ]]+Tabela464389[[#This Row],[GAROPABA]]</f>
        <v>117</v>
      </c>
    </row>
    <row r="275" spans="1:11" x14ac:dyDescent="0.25">
      <c r="B275" s="93" t="s">
        <v>384</v>
      </c>
      <c r="C275" s="17" t="s">
        <v>147</v>
      </c>
      <c r="D275" s="9" t="s">
        <v>302</v>
      </c>
      <c r="E275" s="18" t="s">
        <v>88</v>
      </c>
      <c r="F275" s="19">
        <v>100</v>
      </c>
      <c r="G275" s="20">
        <v>0</v>
      </c>
      <c r="H275" s="9">
        <v>0</v>
      </c>
      <c r="I275" s="9">
        <v>0</v>
      </c>
      <c r="J275" s="9">
        <f>Tabela464389[[#This Row],[PENHA]]+Tabela464389[[#This Row],[PRAIA DO SONHO]]+Tabela464389[[#This Row],[JURERÊ]]+Tabela464389[[#This Row],[GAROPABA]]</f>
        <v>100</v>
      </c>
    </row>
    <row r="276" spans="1:11" x14ac:dyDescent="0.25">
      <c r="B276" s="93" t="s">
        <v>384</v>
      </c>
      <c r="C276" s="17" t="s">
        <v>152</v>
      </c>
      <c r="D276" s="18" t="s">
        <v>312</v>
      </c>
      <c r="E276" s="18" t="s">
        <v>88</v>
      </c>
      <c r="F276" s="24">
        <v>82</v>
      </c>
      <c r="G276" s="20">
        <v>0</v>
      </c>
      <c r="H276" s="9">
        <v>0</v>
      </c>
      <c r="I276" s="9">
        <v>0</v>
      </c>
      <c r="J276" s="9">
        <f>Tabela464389[[#This Row],[PENHA]]+Tabela464389[[#This Row],[PRAIA DO SONHO]]+Tabela464389[[#This Row],[JURERÊ]]+Tabela464389[[#This Row],[GAROPABA]]</f>
        <v>82</v>
      </c>
    </row>
    <row r="277" spans="1:11" x14ac:dyDescent="0.25">
      <c r="B277" s="93" t="s">
        <v>384</v>
      </c>
      <c r="C277" s="17" t="s">
        <v>94</v>
      </c>
      <c r="D277" s="18" t="s">
        <v>305</v>
      </c>
      <c r="E277" s="18" t="s">
        <v>88</v>
      </c>
      <c r="F277" s="24">
        <v>0</v>
      </c>
      <c r="G277" s="20">
        <v>0</v>
      </c>
      <c r="H277" s="9">
        <v>82</v>
      </c>
      <c r="I277" s="9">
        <v>0</v>
      </c>
      <c r="J277" s="9">
        <f>Tabela464389[[#This Row],[PENHA]]+Tabela464389[[#This Row],[PRAIA DO SONHO]]+Tabela464389[[#This Row],[JURERÊ]]+Tabela464389[[#This Row],[GAROPABA]]</f>
        <v>82</v>
      </c>
    </row>
    <row r="278" spans="1:11" x14ac:dyDescent="0.25">
      <c r="B278" s="93" t="s">
        <v>384</v>
      </c>
      <c r="C278" s="17" t="s">
        <v>380</v>
      </c>
      <c r="D278" s="18" t="s">
        <v>305</v>
      </c>
      <c r="E278" s="18" t="s">
        <v>88</v>
      </c>
      <c r="F278" s="24">
        <v>0</v>
      </c>
      <c r="G278" s="20">
        <v>0</v>
      </c>
      <c r="H278" s="9">
        <v>0</v>
      </c>
      <c r="I278" s="9">
        <v>75</v>
      </c>
      <c r="J278" s="9">
        <f>Tabela464389[[#This Row],[PENHA]]+Tabela464389[[#This Row],[PRAIA DO SONHO]]+Tabela464389[[#This Row],[JURERÊ]]+Tabela464389[[#This Row],[GAROPABA]]</f>
        <v>75</v>
      </c>
    </row>
    <row r="279" spans="1:11" s="16" customFormat="1" x14ac:dyDescent="0.25">
      <c r="A279" s="81"/>
      <c r="B279" s="93" t="s">
        <v>384</v>
      </c>
      <c r="C279" s="17" t="s">
        <v>91</v>
      </c>
      <c r="D279" s="25" t="s">
        <v>305</v>
      </c>
      <c r="E279" s="18" t="s">
        <v>88</v>
      </c>
      <c r="F279" s="24">
        <v>0</v>
      </c>
      <c r="G279" s="20">
        <v>54</v>
      </c>
      <c r="H279" s="9">
        <v>0</v>
      </c>
      <c r="I279" s="9">
        <v>0</v>
      </c>
      <c r="J279" s="9">
        <f>Tabela464389[[#This Row],[PENHA]]+Tabela464389[[#This Row],[PRAIA DO SONHO]]+Tabela464389[[#This Row],[JURERÊ]]+Tabela464389[[#This Row],[GAROPABA]]</f>
        <v>54</v>
      </c>
      <c r="K279" s="11"/>
    </row>
    <row r="280" spans="1:11" x14ac:dyDescent="0.25">
      <c r="B280" s="93" t="s">
        <v>384</v>
      </c>
      <c r="C280" s="17" t="s">
        <v>93</v>
      </c>
      <c r="D280" s="18" t="s">
        <v>305</v>
      </c>
      <c r="E280" s="18" t="s">
        <v>88</v>
      </c>
      <c r="F280" s="27">
        <v>0</v>
      </c>
      <c r="G280" s="20">
        <v>52</v>
      </c>
      <c r="H280" s="23">
        <v>0</v>
      </c>
      <c r="I280" s="22">
        <v>0</v>
      </c>
      <c r="J280" s="9">
        <f>Tabela464389[[#This Row],[PENHA]]+Tabela464389[[#This Row],[PRAIA DO SONHO]]+Tabela464389[[#This Row],[JURERÊ]]+Tabela464389[[#This Row],[GAROPABA]]</f>
        <v>52</v>
      </c>
    </row>
    <row r="281" spans="1:11" x14ac:dyDescent="0.25">
      <c r="B281" s="93" t="s">
        <v>384</v>
      </c>
      <c r="C281" s="17" t="s">
        <v>211</v>
      </c>
      <c r="D281" s="18" t="s">
        <v>302</v>
      </c>
      <c r="E281" s="18" t="s">
        <v>88</v>
      </c>
      <c r="F281" s="27">
        <v>50</v>
      </c>
      <c r="G281" s="20">
        <v>0</v>
      </c>
      <c r="H281" s="27">
        <v>0</v>
      </c>
      <c r="I281" s="27">
        <v>0</v>
      </c>
      <c r="J281" s="9">
        <f>Tabela464389[[#This Row],[PENHA]]+Tabela464389[[#This Row],[PRAIA DO SONHO]]+Tabela464389[[#This Row],[JURERÊ]]+Tabela464389[[#This Row],[GAROPABA]]</f>
        <v>50</v>
      </c>
    </row>
    <row r="282" spans="1:11" x14ac:dyDescent="0.25">
      <c r="B282" s="93" t="s">
        <v>385</v>
      </c>
      <c r="C282" s="17" t="s">
        <v>87</v>
      </c>
      <c r="D282" s="18" t="s">
        <v>317</v>
      </c>
      <c r="E282" s="18" t="s">
        <v>88</v>
      </c>
      <c r="F282" s="27">
        <v>0</v>
      </c>
      <c r="G282" s="20">
        <v>0</v>
      </c>
      <c r="H282" s="9">
        <v>0</v>
      </c>
      <c r="I282" s="9">
        <v>0</v>
      </c>
      <c r="J282" s="9">
        <f>Tabela464389[[#This Row],[PENHA]]+Tabela464389[[#This Row],[PRAIA DO SONHO]]+Tabela464389[[#This Row],[JURERÊ]]+Tabela464389[[#This Row],[GAROPABA]]</f>
        <v>0</v>
      </c>
      <c r="K282" s="16"/>
    </row>
    <row r="283" spans="1:11" x14ac:dyDescent="0.25">
      <c r="B283" s="93" t="s">
        <v>385</v>
      </c>
      <c r="C283" s="17" t="s">
        <v>363</v>
      </c>
      <c r="D283" s="18" t="s">
        <v>298</v>
      </c>
      <c r="E283" s="18" t="s">
        <v>88</v>
      </c>
      <c r="F283" s="27">
        <v>0</v>
      </c>
      <c r="G283" s="20">
        <v>0</v>
      </c>
      <c r="H283" s="9">
        <v>0</v>
      </c>
      <c r="I283" s="9">
        <v>0</v>
      </c>
      <c r="J283" s="9">
        <f>Tabela464389[[#This Row],[PENHA]]+Tabela464389[[#This Row],[PRAIA DO SONHO]]+Tabela464389[[#This Row],[JURERÊ]]+Tabela464389[[#This Row],[GAROPABA]]</f>
        <v>0</v>
      </c>
    </row>
    <row r="284" spans="1:11" x14ac:dyDescent="0.25">
      <c r="B284" s="93" t="s">
        <v>385</v>
      </c>
      <c r="C284" s="17" t="s">
        <v>89</v>
      </c>
      <c r="D284" s="18" t="s">
        <v>333</v>
      </c>
      <c r="E284" s="18" t="s">
        <v>88</v>
      </c>
      <c r="F284" s="27">
        <v>0</v>
      </c>
      <c r="G284" s="20">
        <v>0</v>
      </c>
      <c r="H284" s="9">
        <v>0</v>
      </c>
      <c r="I284" s="9">
        <v>0</v>
      </c>
      <c r="J284" s="9">
        <f>Tabela464389[[#This Row],[PENHA]]+Tabela464389[[#This Row],[PRAIA DO SONHO]]+Tabela464389[[#This Row],[JURERÊ]]+Tabela464389[[#This Row],[GAROPABA]]</f>
        <v>0</v>
      </c>
    </row>
    <row r="285" spans="1:11" x14ac:dyDescent="0.25">
      <c r="B285" s="93" t="s">
        <v>385</v>
      </c>
      <c r="C285" s="17" t="s">
        <v>90</v>
      </c>
      <c r="D285" s="18" t="s">
        <v>302</v>
      </c>
      <c r="E285" s="18" t="s">
        <v>88</v>
      </c>
      <c r="F285" s="27">
        <v>0</v>
      </c>
      <c r="G285" s="20">
        <v>0</v>
      </c>
      <c r="H285" s="9">
        <v>0</v>
      </c>
      <c r="I285" s="9">
        <v>0</v>
      </c>
      <c r="J285" s="9">
        <f>Tabela464389[[#This Row],[PENHA]]+Tabela464389[[#This Row],[PRAIA DO SONHO]]+Tabela464389[[#This Row],[JURERÊ]]+Tabela464389[[#This Row],[GAROPABA]]</f>
        <v>0</v>
      </c>
    </row>
    <row r="286" spans="1:11" x14ac:dyDescent="0.25">
      <c r="B286" s="93" t="s">
        <v>385</v>
      </c>
      <c r="C286" s="17" t="s">
        <v>95</v>
      </c>
      <c r="D286" s="18" t="s">
        <v>302</v>
      </c>
      <c r="E286" s="18" t="s">
        <v>88</v>
      </c>
      <c r="F286" s="27">
        <v>0</v>
      </c>
      <c r="G286" s="20">
        <v>0</v>
      </c>
      <c r="H286" s="9">
        <v>0</v>
      </c>
      <c r="I286" s="9">
        <v>0</v>
      </c>
      <c r="J286" s="9">
        <f>Tabela464389[[#This Row],[PENHA]]+Tabela464389[[#This Row],[PRAIA DO SONHO]]+Tabela464389[[#This Row],[JURERÊ]]+Tabela464389[[#This Row],[GAROPABA]]</f>
        <v>0</v>
      </c>
    </row>
    <row r="287" spans="1:11" x14ac:dyDescent="0.25">
      <c r="B287" s="93" t="s">
        <v>385</v>
      </c>
      <c r="C287" s="17" t="s">
        <v>96</v>
      </c>
      <c r="D287" s="18" t="s">
        <v>302</v>
      </c>
      <c r="E287" s="18" t="s">
        <v>88</v>
      </c>
      <c r="F287" s="27">
        <v>0</v>
      </c>
      <c r="G287" s="20">
        <v>0</v>
      </c>
      <c r="H287" s="9">
        <v>0</v>
      </c>
      <c r="I287" s="9">
        <v>0</v>
      </c>
      <c r="J287" s="9">
        <f>Tabela464389[[#This Row],[PENHA]]+Tabela464389[[#This Row],[PRAIA DO SONHO]]+Tabela464389[[#This Row],[JURERÊ]]+Tabela464389[[#This Row],[GAROPABA]]</f>
        <v>0</v>
      </c>
    </row>
    <row r="288" spans="1:11" x14ac:dyDescent="0.25">
      <c r="B288" s="93" t="s">
        <v>385</v>
      </c>
      <c r="C288" s="17" t="s">
        <v>97</v>
      </c>
      <c r="D288" s="18" t="s">
        <v>317</v>
      </c>
      <c r="E288" s="18" t="s">
        <v>88</v>
      </c>
      <c r="F288" s="27">
        <v>0</v>
      </c>
      <c r="G288" s="20">
        <v>0</v>
      </c>
      <c r="H288" s="9">
        <v>0</v>
      </c>
      <c r="I288" s="9">
        <v>0</v>
      </c>
      <c r="J288" s="9">
        <f>Tabela464389[[#This Row],[PENHA]]+Tabela464389[[#This Row],[PRAIA DO SONHO]]+Tabela464389[[#This Row],[JURERÊ]]+Tabela464389[[#This Row],[GAROPABA]]</f>
        <v>0</v>
      </c>
    </row>
    <row r="289" spans="1:11" x14ac:dyDescent="0.25">
      <c r="B289" s="93" t="s">
        <v>385</v>
      </c>
      <c r="C289" s="17" t="s">
        <v>364</v>
      </c>
      <c r="D289" s="18" t="s">
        <v>303</v>
      </c>
      <c r="E289" s="18" t="s">
        <v>88</v>
      </c>
      <c r="F289" s="66">
        <v>0</v>
      </c>
      <c r="G289" s="26">
        <v>0</v>
      </c>
      <c r="H289" s="9">
        <v>0</v>
      </c>
      <c r="I289" s="9">
        <v>0</v>
      </c>
      <c r="J289" s="25"/>
    </row>
    <row r="290" spans="1:11" x14ac:dyDescent="0.25">
      <c r="B290" s="92"/>
      <c r="C290" s="18"/>
      <c r="D290" s="18"/>
      <c r="I290" s="9"/>
    </row>
    <row r="291" spans="1:11" s="16" customFormat="1" x14ac:dyDescent="0.25">
      <c r="A291" s="81"/>
      <c r="B291" s="89" t="s">
        <v>330</v>
      </c>
      <c r="C291" s="18"/>
      <c r="D291" s="18"/>
      <c r="E291" s="9"/>
      <c r="F291" s="9"/>
      <c r="G291" s="9"/>
      <c r="H291" s="9"/>
      <c r="I291" s="9"/>
      <c r="J291" s="11"/>
    </row>
    <row r="292" spans="1:11" ht="31.5" x14ac:dyDescent="0.25">
      <c r="B292" s="91" t="s">
        <v>381</v>
      </c>
      <c r="C292" s="12" t="s">
        <v>1</v>
      </c>
      <c r="D292" s="13" t="s">
        <v>2</v>
      </c>
      <c r="E292" s="13" t="s">
        <v>3</v>
      </c>
      <c r="F292" s="14" t="s">
        <v>350</v>
      </c>
      <c r="G292" s="15" t="s">
        <v>351</v>
      </c>
      <c r="H292" s="54" t="s">
        <v>378</v>
      </c>
      <c r="I292" s="14" t="s">
        <v>352</v>
      </c>
      <c r="J292" s="14" t="s">
        <v>353</v>
      </c>
    </row>
    <row r="293" spans="1:11" x14ac:dyDescent="0.25">
      <c r="B293" s="92" t="s">
        <v>385</v>
      </c>
      <c r="C293" s="17" t="s">
        <v>285</v>
      </c>
      <c r="D293" s="18" t="s">
        <v>317</v>
      </c>
      <c r="E293" s="18" t="s">
        <v>286</v>
      </c>
      <c r="F293" s="19">
        <v>0</v>
      </c>
      <c r="G293" s="20">
        <v>0</v>
      </c>
      <c r="H293" s="19">
        <v>0</v>
      </c>
      <c r="I293" s="44">
        <v>0</v>
      </c>
      <c r="J293" s="23">
        <f>Tabela474490[[#This Row],[PENHA]]+Tabela474490[[#This Row],[PRAIA DO SONHO]]+Tabela474490[[#This Row],[JURERÊ]]+Tabela474490[[#This Row],[GAROPABA]]</f>
        <v>0</v>
      </c>
    </row>
    <row r="294" spans="1:11" x14ac:dyDescent="0.25">
      <c r="B294" s="92" t="s">
        <v>385</v>
      </c>
      <c r="C294" s="17" t="s">
        <v>287</v>
      </c>
      <c r="D294" s="18" t="s">
        <v>327</v>
      </c>
      <c r="E294" s="18" t="s">
        <v>286</v>
      </c>
      <c r="F294" s="19">
        <v>0</v>
      </c>
      <c r="G294" s="20">
        <v>0</v>
      </c>
      <c r="H294" s="19">
        <v>0</v>
      </c>
      <c r="I294" s="21">
        <v>0</v>
      </c>
      <c r="J294" s="19">
        <v>0</v>
      </c>
      <c r="K294" s="16"/>
    </row>
    <row r="295" spans="1:11" s="16" customFormat="1" x14ac:dyDescent="0.25">
      <c r="A295" s="81"/>
      <c r="B295" s="92"/>
      <c r="C295" s="18"/>
      <c r="D295" s="18"/>
      <c r="E295" s="19"/>
      <c r="F295" s="20"/>
      <c r="G295" s="19"/>
      <c r="H295" s="19"/>
      <c r="I295" s="19"/>
      <c r="J295" s="9"/>
      <c r="K295" s="11"/>
    </row>
    <row r="296" spans="1:11" x14ac:dyDescent="0.25">
      <c r="B296" s="89" t="s">
        <v>331</v>
      </c>
      <c r="C296" s="18"/>
      <c r="D296" s="18"/>
      <c r="I296" s="9"/>
      <c r="J296" s="11"/>
    </row>
    <row r="297" spans="1:11" ht="31.5" x14ac:dyDescent="0.25">
      <c r="B297" s="91" t="s">
        <v>381</v>
      </c>
      <c r="C297" s="12" t="s">
        <v>1</v>
      </c>
      <c r="D297" s="13" t="s">
        <v>2</v>
      </c>
      <c r="E297" s="13" t="s">
        <v>3</v>
      </c>
      <c r="F297" s="14" t="s">
        <v>350</v>
      </c>
      <c r="G297" s="15" t="s">
        <v>351</v>
      </c>
      <c r="H297" s="54" t="s">
        <v>378</v>
      </c>
      <c r="I297" s="14" t="s">
        <v>352</v>
      </c>
      <c r="J297" s="14" t="s">
        <v>353</v>
      </c>
    </row>
    <row r="298" spans="1:11" x14ac:dyDescent="0.25">
      <c r="B298" s="93">
        <v>1</v>
      </c>
      <c r="C298" s="82" t="s">
        <v>213</v>
      </c>
      <c r="D298" s="70" t="s">
        <v>327</v>
      </c>
      <c r="E298" s="69" t="s">
        <v>99</v>
      </c>
      <c r="F298" s="69">
        <v>82</v>
      </c>
      <c r="G298" s="70">
        <v>75</v>
      </c>
      <c r="H298" s="70">
        <v>90</v>
      </c>
      <c r="I298" s="71">
        <v>82</v>
      </c>
      <c r="J298" s="71">
        <f>Tabela484591[[#This Row],[PENHA]]+Tabela484591[[#This Row],[PRAIA DO SONHO]]+Tabela484591[[#This Row],[JURERÊ]]+Tabela484591[[#This Row],[GAROPABA]]</f>
        <v>329</v>
      </c>
      <c r="K298" s="16"/>
    </row>
    <row r="299" spans="1:11" x14ac:dyDescent="0.25">
      <c r="B299" s="93">
        <v>2</v>
      </c>
      <c r="C299" s="17" t="s">
        <v>214</v>
      </c>
      <c r="D299" s="9" t="s">
        <v>311</v>
      </c>
      <c r="E299" s="18" t="s">
        <v>99</v>
      </c>
      <c r="F299" s="19">
        <v>90</v>
      </c>
      <c r="G299" s="67">
        <v>82</v>
      </c>
      <c r="H299" s="67">
        <v>82</v>
      </c>
      <c r="I299" s="45">
        <v>75</v>
      </c>
      <c r="J299" s="9">
        <f>Tabela484591[[#This Row],[PENHA]]+Tabela484591[[#This Row],[PRAIA DO SONHO]]+Tabela484591[[#This Row],[JURERÊ]]+Tabela484591[[#This Row],[GAROPABA]]</f>
        <v>329</v>
      </c>
    </row>
    <row r="300" spans="1:11" x14ac:dyDescent="0.25">
      <c r="B300" s="93">
        <v>3</v>
      </c>
      <c r="C300" s="17" t="s">
        <v>101</v>
      </c>
      <c r="D300" s="9" t="s">
        <v>348</v>
      </c>
      <c r="E300" s="18" t="s">
        <v>99</v>
      </c>
      <c r="F300" s="19">
        <v>0</v>
      </c>
      <c r="G300" s="24">
        <v>100</v>
      </c>
      <c r="H300" s="23">
        <v>100</v>
      </c>
      <c r="I300" s="74">
        <v>100</v>
      </c>
      <c r="J300" s="9">
        <f>Tabela484591[[#This Row],[PENHA]]+Tabela484591[[#This Row],[PRAIA DO SONHO]]+Tabela484591[[#This Row],[JURERÊ]]+Tabela484591[[#This Row],[GAROPABA]]</f>
        <v>300</v>
      </c>
    </row>
    <row r="301" spans="1:11" x14ac:dyDescent="0.25">
      <c r="B301" s="93">
        <v>4</v>
      </c>
      <c r="C301" s="17" t="s">
        <v>162</v>
      </c>
      <c r="D301" s="18" t="s">
        <v>303</v>
      </c>
      <c r="E301" s="18" t="s">
        <v>99</v>
      </c>
      <c r="F301" s="19">
        <v>100</v>
      </c>
      <c r="G301" s="24">
        <v>90</v>
      </c>
      <c r="H301" s="9">
        <v>0</v>
      </c>
      <c r="I301" s="9">
        <v>90</v>
      </c>
      <c r="J301" s="9">
        <f>Tabela484591[[#This Row],[PENHA]]+Tabela484591[[#This Row],[PRAIA DO SONHO]]+Tabela484591[[#This Row],[JURERÊ]]+Tabela484591[[#This Row],[GAROPABA]]</f>
        <v>280</v>
      </c>
    </row>
    <row r="302" spans="1:11" x14ac:dyDescent="0.25">
      <c r="B302" s="93" t="s">
        <v>384</v>
      </c>
      <c r="C302" s="17" t="s">
        <v>212</v>
      </c>
      <c r="D302" s="9" t="s">
        <v>302</v>
      </c>
      <c r="E302" s="18" t="s">
        <v>99</v>
      </c>
      <c r="F302" s="19">
        <v>75</v>
      </c>
      <c r="G302" s="24">
        <v>0</v>
      </c>
      <c r="H302" s="27">
        <v>0</v>
      </c>
      <c r="I302" s="27">
        <v>0</v>
      </c>
      <c r="J302" s="9">
        <f>Tabela484591[[#This Row],[PENHA]]+Tabela484591[[#This Row],[PRAIA DO SONHO]]+Tabela484591[[#This Row],[JURERÊ]]+Tabela484591[[#This Row],[GAROPABA]]</f>
        <v>75</v>
      </c>
    </row>
    <row r="303" spans="1:11" x14ac:dyDescent="0.25">
      <c r="B303" s="93" t="s">
        <v>385</v>
      </c>
      <c r="C303" s="17" t="s">
        <v>98</v>
      </c>
      <c r="D303" s="18" t="s">
        <v>302</v>
      </c>
      <c r="E303" s="18" t="s">
        <v>99</v>
      </c>
      <c r="F303" s="19">
        <v>0</v>
      </c>
      <c r="G303" s="24">
        <v>0</v>
      </c>
      <c r="H303" s="27">
        <v>0</v>
      </c>
      <c r="I303" s="27">
        <v>0</v>
      </c>
      <c r="J303" s="9">
        <f>Tabela484591[[#This Row],[PENHA]]+Tabela484591[[#This Row],[PRAIA DO SONHO]]+Tabela484591[[#This Row],[JURERÊ]]+Tabela484591[[#This Row],[GAROPABA]]</f>
        <v>0</v>
      </c>
    </row>
    <row r="304" spans="1:11" x14ac:dyDescent="0.25">
      <c r="B304" s="93" t="s">
        <v>385</v>
      </c>
      <c r="C304" s="17" t="s">
        <v>100</v>
      </c>
      <c r="D304" s="18" t="s">
        <v>333</v>
      </c>
      <c r="E304" s="18" t="s">
        <v>99</v>
      </c>
      <c r="F304" s="19">
        <v>0</v>
      </c>
      <c r="G304" s="24">
        <v>0</v>
      </c>
      <c r="H304" s="27">
        <v>0</v>
      </c>
      <c r="I304" s="27">
        <v>0</v>
      </c>
      <c r="J304" s="9">
        <f>Tabela484591[[#This Row],[PENHA]]+Tabela484591[[#This Row],[PRAIA DO SONHO]]+Tabela484591[[#This Row],[JURERÊ]]+Tabela484591[[#This Row],[GAROPABA]]</f>
        <v>0</v>
      </c>
    </row>
    <row r="305" spans="2:10" x14ac:dyDescent="0.25">
      <c r="B305" s="92"/>
      <c r="C305" s="18"/>
      <c r="D305" s="18"/>
      <c r="I305" s="9"/>
    </row>
    <row r="306" spans="2:10" x14ac:dyDescent="0.25">
      <c r="B306" s="89" t="s">
        <v>332</v>
      </c>
      <c r="C306" s="18"/>
      <c r="D306" s="18"/>
      <c r="I306" s="9"/>
      <c r="J306" s="11"/>
    </row>
    <row r="307" spans="2:10" ht="31.5" x14ac:dyDescent="0.25">
      <c r="B307" s="91" t="s">
        <v>381</v>
      </c>
      <c r="C307" s="12" t="s">
        <v>1</v>
      </c>
      <c r="D307" s="13" t="s">
        <v>2</v>
      </c>
      <c r="E307" s="13" t="s">
        <v>3</v>
      </c>
      <c r="F307" s="14" t="s">
        <v>350</v>
      </c>
      <c r="G307" s="15" t="s">
        <v>351</v>
      </c>
      <c r="H307" s="54" t="s">
        <v>378</v>
      </c>
      <c r="I307" s="14" t="s">
        <v>352</v>
      </c>
      <c r="J307" s="14" t="s">
        <v>353</v>
      </c>
    </row>
    <row r="308" spans="2:10" x14ac:dyDescent="0.25">
      <c r="B308" s="93" t="s">
        <v>384</v>
      </c>
      <c r="C308" s="17" t="s">
        <v>166</v>
      </c>
      <c r="D308" s="9" t="s">
        <v>333</v>
      </c>
      <c r="E308" s="18" t="s">
        <v>103</v>
      </c>
      <c r="F308" s="19">
        <v>100</v>
      </c>
      <c r="G308" s="20">
        <v>0</v>
      </c>
      <c r="H308" s="19">
        <v>0</v>
      </c>
      <c r="I308" s="28">
        <v>0</v>
      </c>
      <c r="J308" s="9">
        <f>Tabela494692[[#This Row],[PENHA]]+Tabela494692[[#This Row],[PRAIA DO SONHO]]+Tabela494692[[#This Row],[JURERÊ]]+Tabela494692[[#This Row],[GAROPABA]]</f>
        <v>100</v>
      </c>
    </row>
    <row r="309" spans="2:10" x14ac:dyDescent="0.25">
      <c r="B309" s="93" t="s">
        <v>384</v>
      </c>
      <c r="C309" s="17" t="s">
        <v>108</v>
      </c>
      <c r="D309" s="18" t="s">
        <v>298</v>
      </c>
      <c r="E309" s="18" t="s">
        <v>103</v>
      </c>
      <c r="F309" s="19">
        <v>0</v>
      </c>
      <c r="G309" s="20">
        <v>100</v>
      </c>
      <c r="H309" s="24">
        <v>0</v>
      </c>
      <c r="I309" s="45">
        <v>0</v>
      </c>
      <c r="J309" s="9">
        <f>Tabela494692[[#This Row],[PENHA]]+Tabela494692[[#This Row],[PRAIA DO SONHO]]+Tabela494692[[#This Row],[JURERÊ]]+Tabela494692[[#This Row],[GAROPABA]]</f>
        <v>100</v>
      </c>
    </row>
    <row r="310" spans="2:10" x14ac:dyDescent="0.25">
      <c r="B310" s="93" t="s">
        <v>384</v>
      </c>
      <c r="C310" s="17" t="s">
        <v>215</v>
      </c>
      <c r="D310" s="9" t="s">
        <v>312</v>
      </c>
      <c r="E310" s="18" t="s">
        <v>103</v>
      </c>
      <c r="F310" s="19">
        <v>90</v>
      </c>
      <c r="G310" s="20">
        <v>0</v>
      </c>
      <c r="H310" s="23">
        <v>0</v>
      </c>
      <c r="I310" s="22">
        <v>0</v>
      </c>
      <c r="J310" s="9">
        <f>Tabela494692[[#This Row],[PENHA]]+Tabela494692[[#This Row],[PRAIA DO SONHO]]+Tabela494692[[#This Row],[JURERÊ]]+Tabela494692[[#This Row],[GAROPABA]]</f>
        <v>90</v>
      </c>
    </row>
    <row r="311" spans="2:10" x14ac:dyDescent="0.25">
      <c r="B311" s="93" t="s">
        <v>385</v>
      </c>
      <c r="C311" s="17" t="s">
        <v>102</v>
      </c>
      <c r="D311" s="18" t="s">
        <v>302</v>
      </c>
      <c r="E311" s="18" t="s">
        <v>103</v>
      </c>
      <c r="F311" s="19">
        <v>0</v>
      </c>
      <c r="G311" s="20">
        <v>0</v>
      </c>
      <c r="H311" s="9">
        <v>0</v>
      </c>
      <c r="I311" s="9">
        <v>0</v>
      </c>
      <c r="J311" s="9">
        <f>Tabela494692[[#This Row],[PENHA]]+Tabela494692[[#This Row],[PRAIA DO SONHO]]+Tabela494692[[#This Row],[JURERÊ]]+Tabela494692[[#This Row],[GAROPABA]]</f>
        <v>0</v>
      </c>
    </row>
    <row r="312" spans="2:10" x14ac:dyDescent="0.25">
      <c r="B312" s="93" t="s">
        <v>385</v>
      </c>
      <c r="C312" s="17" t="s">
        <v>104</v>
      </c>
      <c r="D312" s="18" t="s">
        <v>302</v>
      </c>
      <c r="E312" s="18" t="s">
        <v>103</v>
      </c>
      <c r="F312" s="19">
        <v>0</v>
      </c>
      <c r="G312" s="20">
        <v>0</v>
      </c>
      <c r="H312" s="9">
        <v>0</v>
      </c>
      <c r="I312" s="9">
        <v>0</v>
      </c>
      <c r="J312" s="9">
        <f>Tabela494692[[#This Row],[PENHA]]+Tabela494692[[#This Row],[PRAIA DO SONHO]]+Tabela494692[[#This Row],[JURERÊ]]+Tabela494692[[#This Row],[GAROPABA]]</f>
        <v>0</v>
      </c>
    </row>
    <row r="313" spans="2:10" x14ac:dyDescent="0.25">
      <c r="B313" s="93" t="s">
        <v>385</v>
      </c>
      <c r="C313" s="17" t="s">
        <v>105</v>
      </c>
      <c r="D313" s="18" t="s">
        <v>302</v>
      </c>
      <c r="E313" s="18" t="s">
        <v>103</v>
      </c>
      <c r="F313" s="19">
        <v>0</v>
      </c>
      <c r="G313" s="20">
        <v>0</v>
      </c>
      <c r="H313" s="9">
        <v>0</v>
      </c>
      <c r="I313" s="9">
        <v>0</v>
      </c>
      <c r="J313" s="9">
        <f>Tabela494692[[#This Row],[PENHA]]+Tabela494692[[#This Row],[PRAIA DO SONHO]]+Tabela494692[[#This Row],[JURERÊ]]+Tabela494692[[#This Row],[GAROPABA]]</f>
        <v>0</v>
      </c>
    </row>
    <row r="314" spans="2:10" x14ac:dyDescent="0.25">
      <c r="B314" s="93" t="s">
        <v>385</v>
      </c>
      <c r="C314" s="17" t="s">
        <v>106</v>
      </c>
      <c r="D314" s="18" t="s">
        <v>302</v>
      </c>
      <c r="E314" s="18" t="s">
        <v>103</v>
      </c>
      <c r="F314" s="19">
        <v>0</v>
      </c>
      <c r="G314" s="20">
        <v>0</v>
      </c>
      <c r="H314" s="9">
        <v>0</v>
      </c>
      <c r="I314" s="9">
        <v>0</v>
      </c>
      <c r="J314" s="9">
        <f>Tabela494692[[#This Row],[PENHA]]+Tabela494692[[#This Row],[PRAIA DO SONHO]]+Tabela494692[[#This Row],[JURERÊ]]+Tabela494692[[#This Row],[GAROPABA]]</f>
        <v>0</v>
      </c>
    </row>
    <row r="315" spans="2:10" x14ac:dyDescent="0.25">
      <c r="B315" s="93" t="s">
        <v>385</v>
      </c>
      <c r="C315" s="17" t="s">
        <v>107</v>
      </c>
      <c r="D315" s="18" t="s">
        <v>302</v>
      </c>
      <c r="E315" s="18" t="s">
        <v>103</v>
      </c>
      <c r="F315" s="19">
        <v>0</v>
      </c>
      <c r="G315" s="20">
        <v>0</v>
      </c>
      <c r="H315" s="9">
        <v>0</v>
      </c>
      <c r="I315" s="9">
        <v>0</v>
      </c>
      <c r="J315" s="9">
        <f>Tabela494692[[#This Row],[PENHA]]+Tabela494692[[#This Row],[PRAIA DO SONHO]]+Tabela494692[[#This Row],[JURERÊ]]+Tabela494692[[#This Row],[GAROPABA]]</f>
        <v>0</v>
      </c>
    </row>
    <row r="316" spans="2:10" x14ac:dyDescent="0.25">
      <c r="B316" s="92"/>
      <c r="C316" s="18"/>
      <c r="D316" s="18"/>
      <c r="I316" s="9"/>
    </row>
    <row r="317" spans="2:10" x14ac:dyDescent="0.25">
      <c r="B317" s="89" t="s">
        <v>334</v>
      </c>
      <c r="C317" s="18"/>
      <c r="D317" s="18"/>
      <c r="I317" s="9"/>
      <c r="J317" s="11"/>
    </row>
    <row r="318" spans="2:10" ht="31.5" x14ac:dyDescent="0.25">
      <c r="B318" s="91" t="s">
        <v>381</v>
      </c>
      <c r="C318" s="12" t="s">
        <v>1</v>
      </c>
      <c r="D318" s="13" t="s">
        <v>2</v>
      </c>
      <c r="E318" s="13" t="s">
        <v>3</v>
      </c>
      <c r="F318" s="14" t="s">
        <v>350</v>
      </c>
      <c r="G318" s="15" t="s">
        <v>351</v>
      </c>
      <c r="H318" s="54" t="s">
        <v>378</v>
      </c>
      <c r="I318" s="14" t="s">
        <v>352</v>
      </c>
      <c r="J318" s="14" t="s">
        <v>353</v>
      </c>
    </row>
    <row r="319" spans="2:10" x14ac:dyDescent="0.25">
      <c r="B319" s="92" t="s">
        <v>384</v>
      </c>
      <c r="C319" s="17" t="s">
        <v>216</v>
      </c>
      <c r="D319" s="18" t="s">
        <v>302</v>
      </c>
      <c r="E319" s="18" t="s">
        <v>110</v>
      </c>
      <c r="F319" s="19">
        <v>100</v>
      </c>
      <c r="G319" s="20">
        <v>100</v>
      </c>
      <c r="H319" s="19">
        <v>0</v>
      </c>
      <c r="I319" s="21">
        <v>0</v>
      </c>
      <c r="J319" s="23">
        <f>Tabela504793[[#This Row],[PENHA]]+Tabela504793[[#This Row],[PRAIA DO SONHO]]+Tabela504793[[#This Row],[JURERÊ]]+Tabela504793[[#This Row],[GAROPABA]]</f>
        <v>200</v>
      </c>
    </row>
    <row r="320" spans="2:10" x14ac:dyDescent="0.25">
      <c r="B320" s="92" t="s">
        <v>384</v>
      </c>
      <c r="C320" s="17" t="s">
        <v>112</v>
      </c>
      <c r="D320" s="18" t="s">
        <v>333</v>
      </c>
      <c r="E320" s="18" t="s">
        <v>110</v>
      </c>
      <c r="F320" s="19">
        <v>0</v>
      </c>
      <c r="G320" s="20">
        <v>0</v>
      </c>
      <c r="H320" s="19">
        <v>0</v>
      </c>
      <c r="I320" s="44">
        <v>100</v>
      </c>
      <c r="J320" s="23">
        <f>Tabela504793[[#This Row],[PENHA]]+Tabela504793[[#This Row],[PRAIA DO SONHO]]+Tabela504793[[#This Row],[JURERÊ]]+Tabela504793[[#This Row],[GAROPABA]]</f>
        <v>100</v>
      </c>
    </row>
    <row r="321" spans="2:10" x14ac:dyDescent="0.25">
      <c r="B321" s="92" t="s">
        <v>385</v>
      </c>
      <c r="C321" s="17" t="s">
        <v>109</v>
      </c>
      <c r="D321" s="18" t="s">
        <v>327</v>
      </c>
      <c r="E321" s="18" t="s">
        <v>110</v>
      </c>
      <c r="F321" s="19">
        <v>0</v>
      </c>
      <c r="G321" s="20">
        <v>0</v>
      </c>
      <c r="H321" s="19">
        <v>0</v>
      </c>
      <c r="I321" s="21">
        <v>0</v>
      </c>
      <c r="J321" s="23">
        <f>Tabela504793[[#This Row],[PENHA]]+Tabela504793[[#This Row],[PRAIA DO SONHO]]+Tabela504793[[#This Row],[JURERÊ]]+Tabela504793[[#This Row],[GAROPABA]]</f>
        <v>0</v>
      </c>
    </row>
    <row r="322" spans="2:10" x14ac:dyDescent="0.25">
      <c r="B322" s="92" t="s">
        <v>385</v>
      </c>
      <c r="C322" s="17" t="s">
        <v>111</v>
      </c>
      <c r="D322" s="18" t="s">
        <v>297</v>
      </c>
      <c r="E322" s="18" t="s">
        <v>110</v>
      </c>
      <c r="F322" s="19">
        <v>0</v>
      </c>
      <c r="G322" s="20">
        <v>0</v>
      </c>
      <c r="H322" s="19">
        <v>0</v>
      </c>
      <c r="I322" s="21">
        <v>0</v>
      </c>
      <c r="J322" s="23">
        <f>Tabela504793[[#This Row],[PENHA]]+Tabela504793[[#This Row],[PRAIA DO SONHO]]+Tabela504793[[#This Row],[JURERÊ]]+Tabela504793[[#This Row],[GAROPABA]]</f>
        <v>0</v>
      </c>
    </row>
    <row r="323" spans="2:10" x14ac:dyDescent="0.25">
      <c r="I323" s="9"/>
    </row>
    <row r="324" spans="2:10" x14ac:dyDescent="0.25">
      <c r="B324" s="92" t="s">
        <v>335</v>
      </c>
      <c r="I324" s="9"/>
      <c r="J324" s="8"/>
    </row>
    <row r="325" spans="2:10" ht="31.5" x14ac:dyDescent="0.25">
      <c r="B325" s="91" t="s">
        <v>381</v>
      </c>
      <c r="C325" s="12" t="s">
        <v>1</v>
      </c>
      <c r="D325" s="13" t="s">
        <v>2</v>
      </c>
      <c r="E325" s="13" t="s">
        <v>3</v>
      </c>
      <c r="F325" s="14" t="s">
        <v>350</v>
      </c>
      <c r="G325" s="15" t="s">
        <v>351</v>
      </c>
      <c r="H325" s="54" t="s">
        <v>378</v>
      </c>
      <c r="I325" s="14" t="s">
        <v>352</v>
      </c>
      <c r="J325" s="14" t="s">
        <v>353</v>
      </c>
    </row>
    <row r="326" spans="2:10" x14ac:dyDescent="0.25">
      <c r="B326" s="93" t="s">
        <v>385</v>
      </c>
      <c r="C326" s="17" t="s">
        <v>288</v>
      </c>
      <c r="D326" s="18" t="s">
        <v>319</v>
      </c>
      <c r="E326" s="18" t="s">
        <v>335</v>
      </c>
      <c r="F326" s="19">
        <v>100</v>
      </c>
      <c r="G326" s="9">
        <v>0</v>
      </c>
      <c r="H326" s="9">
        <v>0</v>
      </c>
      <c r="I326" s="9">
        <v>0</v>
      </c>
      <c r="J326" s="9">
        <v>100</v>
      </c>
    </row>
    <row r="327" spans="2:10" x14ac:dyDescent="0.25">
      <c r="B327" s="92"/>
      <c r="C327" s="18"/>
      <c r="D327" s="18"/>
      <c r="I327" s="9"/>
    </row>
    <row r="328" spans="2:10" x14ac:dyDescent="0.25">
      <c r="B328" s="92" t="s">
        <v>336</v>
      </c>
      <c r="C328" s="18"/>
      <c r="D328" s="18"/>
      <c r="I328" s="9"/>
      <c r="J328" s="11"/>
    </row>
    <row r="329" spans="2:10" ht="31.5" x14ac:dyDescent="0.25">
      <c r="B329" s="91" t="s">
        <v>381</v>
      </c>
      <c r="C329" s="12" t="s">
        <v>1</v>
      </c>
      <c r="D329" s="13" t="s">
        <v>2</v>
      </c>
      <c r="E329" s="13" t="s">
        <v>3</v>
      </c>
      <c r="F329" s="14" t="s">
        <v>350</v>
      </c>
      <c r="G329" s="15" t="s">
        <v>351</v>
      </c>
      <c r="H329" s="54" t="s">
        <v>378</v>
      </c>
      <c r="I329" s="14" t="s">
        <v>352</v>
      </c>
      <c r="J329" s="14" t="s">
        <v>353</v>
      </c>
    </row>
    <row r="330" spans="2:10" x14ac:dyDescent="0.25">
      <c r="B330" s="93"/>
      <c r="C330" s="17" t="s">
        <v>217</v>
      </c>
      <c r="D330" s="18" t="s">
        <v>337</v>
      </c>
      <c r="E330" s="18" t="s">
        <v>336</v>
      </c>
      <c r="F330" s="19">
        <v>64</v>
      </c>
      <c r="G330" s="9">
        <v>69</v>
      </c>
      <c r="H330" s="9">
        <v>75</v>
      </c>
      <c r="I330" s="9">
        <v>82</v>
      </c>
      <c r="J330" s="9">
        <f>Tabela534995[[#This Row],[PENHA]]+Tabela534995[[#This Row],[PRAIA DO SONHO]]+Tabela534995[[#This Row],[JURERÊ]]+Tabela534995[[#This Row],[GAROPABA]]</f>
        <v>290</v>
      </c>
    </row>
    <row r="331" spans="2:10" x14ac:dyDescent="0.25">
      <c r="B331" s="93"/>
      <c r="C331" s="17" t="s">
        <v>134</v>
      </c>
      <c r="D331" s="18" t="s">
        <v>317</v>
      </c>
      <c r="E331" s="18" t="s">
        <v>336</v>
      </c>
      <c r="F331" s="9">
        <v>100</v>
      </c>
      <c r="G331" s="9">
        <v>82</v>
      </c>
      <c r="H331" s="9">
        <v>90</v>
      </c>
      <c r="I331" s="9">
        <v>0</v>
      </c>
      <c r="J331" s="9">
        <f>Tabela534995[[#This Row],[PENHA]]+Tabela534995[[#This Row],[PRAIA DO SONHO]]+Tabela534995[[#This Row],[JURERÊ]]+Tabela534995[[#This Row],[GAROPABA]]</f>
        <v>272</v>
      </c>
    </row>
    <row r="332" spans="2:10" x14ac:dyDescent="0.25">
      <c r="B332" s="93"/>
      <c r="C332" s="17" t="s">
        <v>142</v>
      </c>
      <c r="D332" s="18" t="s">
        <v>337</v>
      </c>
      <c r="E332" s="18" t="s">
        <v>336</v>
      </c>
      <c r="F332" s="9">
        <v>82</v>
      </c>
      <c r="G332" s="9">
        <v>90</v>
      </c>
      <c r="H332" s="9">
        <v>0</v>
      </c>
      <c r="I332" s="9">
        <v>100</v>
      </c>
      <c r="J332" s="9">
        <f>Tabela534995[[#This Row],[PENHA]]+Tabela534995[[#This Row],[PRAIA DO SONHO]]+Tabela534995[[#This Row],[JURERÊ]]+Tabela534995[[#This Row],[GAROPABA]]</f>
        <v>272</v>
      </c>
    </row>
    <row r="333" spans="2:10" x14ac:dyDescent="0.25">
      <c r="B333" s="93"/>
      <c r="C333" s="17" t="s">
        <v>366</v>
      </c>
      <c r="D333" s="18" t="s">
        <v>303</v>
      </c>
      <c r="E333" s="18" t="s">
        <v>336</v>
      </c>
      <c r="F333" s="9">
        <v>0</v>
      </c>
      <c r="G333" s="9">
        <v>100</v>
      </c>
      <c r="H333" s="9">
        <v>100</v>
      </c>
      <c r="I333" s="9">
        <v>0</v>
      </c>
      <c r="J333" s="9">
        <f>Tabela534995[[#This Row],[PENHA]]+Tabela534995[[#This Row],[PRAIA DO SONHO]]+Tabela534995[[#This Row],[JURERÊ]]+Tabela534995[[#This Row],[GAROPABA]]</f>
        <v>200</v>
      </c>
    </row>
    <row r="334" spans="2:10" x14ac:dyDescent="0.25">
      <c r="B334" s="93"/>
      <c r="C334" s="17" t="s">
        <v>171</v>
      </c>
      <c r="D334" s="18" t="s">
        <v>338</v>
      </c>
      <c r="E334" s="18" t="s">
        <v>336</v>
      </c>
      <c r="F334" s="9">
        <v>0</v>
      </c>
      <c r="G334" s="9">
        <v>0</v>
      </c>
      <c r="H334" s="9">
        <v>82</v>
      </c>
      <c r="I334" s="9">
        <v>90</v>
      </c>
      <c r="J334" s="9">
        <f>Tabela534995[[#This Row],[PENHA]]+Tabela534995[[#This Row],[PRAIA DO SONHO]]+Tabela534995[[#This Row],[JURERÊ]]+Tabela534995[[#This Row],[GAROPABA]]</f>
        <v>172</v>
      </c>
    </row>
    <row r="335" spans="2:10" x14ac:dyDescent="0.25">
      <c r="B335" s="93"/>
      <c r="C335" s="17" t="s">
        <v>136</v>
      </c>
      <c r="D335" s="18" t="s">
        <v>337</v>
      </c>
      <c r="E335" s="18" t="s">
        <v>336</v>
      </c>
      <c r="F335" s="9">
        <v>90</v>
      </c>
      <c r="G335" s="9">
        <v>75</v>
      </c>
      <c r="H335" s="9">
        <v>0</v>
      </c>
      <c r="I335" s="9">
        <v>0</v>
      </c>
      <c r="J335" s="9">
        <f>Tabela534995[[#This Row],[PENHA]]+Tabela534995[[#This Row],[PRAIA DO SONHO]]+Tabela534995[[#This Row],[JURERÊ]]+Tabela534995[[#This Row],[GAROPABA]]</f>
        <v>165</v>
      </c>
    </row>
    <row r="336" spans="2:10" x14ac:dyDescent="0.25">
      <c r="B336" s="93"/>
      <c r="C336" s="17" t="s">
        <v>159</v>
      </c>
      <c r="D336" s="18" t="s">
        <v>302</v>
      </c>
      <c r="E336" s="18" t="s">
        <v>336</v>
      </c>
      <c r="F336" s="25">
        <v>75</v>
      </c>
      <c r="G336" s="25">
        <v>60</v>
      </c>
      <c r="H336" s="9">
        <v>0</v>
      </c>
      <c r="I336" s="9">
        <v>0</v>
      </c>
      <c r="J336" s="9">
        <f>Tabela534995[[#This Row],[PENHA]]+Tabela534995[[#This Row],[PRAIA DO SONHO]]+Tabela534995[[#This Row],[JURERÊ]]+Tabela534995[[#This Row],[GAROPABA]]</f>
        <v>135</v>
      </c>
    </row>
    <row r="337" spans="2:11" x14ac:dyDescent="0.25">
      <c r="B337" s="93"/>
      <c r="C337" s="17" t="s">
        <v>170</v>
      </c>
      <c r="D337" s="18" t="s">
        <v>333</v>
      </c>
      <c r="E337" s="18" t="s">
        <v>336</v>
      </c>
      <c r="F337" s="25">
        <v>69</v>
      </c>
      <c r="G337" s="25">
        <v>0</v>
      </c>
      <c r="H337" s="9">
        <v>0</v>
      </c>
      <c r="I337" s="9">
        <v>0</v>
      </c>
      <c r="J337" s="9">
        <f>Tabela534995[[#This Row],[PENHA]]+Tabela534995[[#This Row],[PRAIA DO SONHO]]+Tabela534995[[#This Row],[JURERÊ]]+Tabela534995[[#This Row],[GAROPABA]]</f>
        <v>69</v>
      </c>
    </row>
    <row r="338" spans="2:11" x14ac:dyDescent="0.25">
      <c r="B338" s="92"/>
      <c r="C338" s="18"/>
      <c r="D338" s="18"/>
      <c r="I338" s="9"/>
    </row>
    <row r="339" spans="2:11" x14ac:dyDescent="0.25">
      <c r="B339" s="92" t="s">
        <v>172</v>
      </c>
      <c r="C339" s="18"/>
      <c r="D339" s="18"/>
      <c r="I339" s="9"/>
      <c r="J339" s="8"/>
    </row>
    <row r="340" spans="2:11" ht="31.5" x14ac:dyDescent="0.25">
      <c r="B340" s="91" t="s">
        <v>381</v>
      </c>
      <c r="C340" s="12" t="s">
        <v>1</v>
      </c>
      <c r="D340" s="13" t="s">
        <v>2</v>
      </c>
      <c r="E340" s="13" t="s">
        <v>3</v>
      </c>
      <c r="F340" s="14" t="s">
        <v>350</v>
      </c>
      <c r="G340" s="15" t="s">
        <v>351</v>
      </c>
      <c r="H340" s="54" t="s">
        <v>378</v>
      </c>
      <c r="I340" s="14" t="s">
        <v>352</v>
      </c>
      <c r="J340" s="14" t="s">
        <v>353</v>
      </c>
    </row>
    <row r="341" spans="2:11" x14ac:dyDescent="0.25">
      <c r="B341" s="93"/>
      <c r="C341" s="17" t="s">
        <v>218</v>
      </c>
      <c r="D341" s="18" t="s">
        <v>303</v>
      </c>
      <c r="E341" s="18" t="s">
        <v>172</v>
      </c>
      <c r="F341" s="19">
        <v>90</v>
      </c>
      <c r="G341" s="9">
        <v>90</v>
      </c>
      <c r="H341" s="9">
        <v>0</v>
      </c>
      <c r="I341" s="9">
        <v>100</v>
      </c>
      <c r="J341" s="9">
        <f>Tabela524894[[#This Row],[PENHA]]+Tabela524894[[#This Row],[PRAIA DO SONHO]]+Tabela524894[[#This Row],[JURERÊ]]+Tabela524894[[#This Row],[GAROPABA]]</f>
        <v>280</v>
      </c>
    </row>
    <row r="342" spans="2:11" x14ac:dyDescent="0.25">
      <c r="B342" s="93"/>
      <c r="C342" s="17" t="s">
        <v>171</v>
      </c>
      <c r="D342" s="18" t="s">
        <v>338</v>
      </c>
      <c r="E342" s="18" t="s">
        <v>172</v>
      </c>
      <c r="F342" s="9">
        <v>100</v>
      </c>
      <c r="G342" s="9">
        <v>100</v>
      </c>
      <c r="H342" s="9">
        <v>0</v>
      </c>
      <c r="I342" s="9">
        <v>0</v>
      </c>
      <c r="J342" s="9">
        <f>Tabela524894[[#This Row],[PENHA]]+Tabela524894[[#This Row],[PRAIA DO SONHO]]+Tabela524894[[#This Row],[JURERÊ]]+Tabela524894[[#This Row],[GAROPABA]]</f>
        <v>200</v>
      </c>
      <c r="K342" s="8"/>
    </row>
  </sheetData>
  <mergeCells count="3">
    <mergeCell ref="B1:I1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workbookViewId="0">
      <selection activeCell="I7" sqref="I7"/>
    </sheetView>
  </sheetViews>
  <sheetFormatPr defaultRowHeight="15" x14ac:dyDescent="0.25"/>
  <cols>
    <col min="1" max="1" width="24.5703125" bestFit="1" customWidth="1"/>
    <col min="2" max="2" width="12.5703125" style="41" customWidth="1"/>
    <col min="4" max="4" width="13.7109375" bestFit="1" customWidth="1"/>
  </cols>
  <sheetData>
    <row r="1" spans="1:18" ht="15.75" x14ac:dyDescent="0.25">
      <c r="A1" s="97" t="s">
        <v>339</v>
      </c>
      <c r="B1" s="97"/>
      <c r="C1" s="97"/>
      <c r="D1" s="97"/>
      <c r="E1" s="97"/>
      <c r="F1" s="97"/>
      <c r="G1" s="97"/>
    </row>
    <row r="2" spans="1:18" ht="15.75" x14ac:dyDescent="0.25">
      <c r="A2" s="98" t="s">
        <v>340</v>
      </c>
      <c r="B2" s="98"/>
      <c r="C2" s="98"/>
      <c r="D2" s="98"/>
      <c r="E2" s="98"/>
      <c r="F2" s="98"/>
      <c r="G2" s="98"/>
    </row>
    <row r="3" spans="1:18" ht="15.75" x14ac:dyDescent="0.25">
      <c r="A3" s="99" t="s">
        <v>341</v>
      </c>
      <c r="B3" s="99"/>
      <c r="C3" s="99"/>
      <c r="D3" s="99"/>
      <c r="E3" s="99"/>
      <c r="F3" s="99"/>
      <c r="G3" s="99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25">
      <c r="H4" s="38"/>
      <c r="I4" s="38"/>
      <c r="J4" s="38"/>
      <c r="K4" s="38"/>
      <c r="L4" s="38"/>
      <c r="M4" s="38"/>
      <c r="N4" s="38"/>
      <c r="O4" s="38"/>
      <c r="P4" s="38"/>
    </row>
    <row r="5" spans="1:18" ht="31.5" x14ac:dyDescent="0.25">
      <c r="A5" s="29" t="s">
        <v>2</v>
      </c>
      <c r="B5" s="49" t="s">
        <v>350</v>
      </c>
      <c r="C5" s="50" t="s">
        <v>351</v>
      </c>
      <c r="D5" s="96" t="s">
        <v>378</v>
      </c>
      <c r="E5" s="49" t="s">
        <v>352</v>
      </c>
      <c r="F5" s="72" t="s">
        <v>353</v>
      </c>
    </row>
    <row r="6" spans="1:18" x14ac:dyDescent="0.25">
      <c r="A6" s="38" t="s">
        <v>302</v>
      </c>
      <c r="B6" s="40">
        <v>31</v>
      </c>
      <c r="C6">
        <v>18</v>
      </c>
      <c r="D6" s="55">
        <v>11</v>
      </c>
      <c r="E6" s="55">
        <v>8</v>
      </c>
      <c r="F6" s="55">
        <f>SUM(Tabela28[[#This Row],[GAROPABA]:[PENHA]])</f>
        <v>68</v>
      </c>
      <c r="G6" s="38"/>
    </row>
    <row r="7" spans="1:18" x14ac:dyDescent="0.25">
      <c r="A7" s="38" t="s">
        <v>303</v>
      </c>
      <c r="B7" s="40">
        <v>23</v>
      </c>
      <c r="C7">
        <v>17</v>
      </c>
      <c r="D7" s="38">
        <v>10</v>
      </c>
      <c r="E7" s="38">
        <v>14</v>
      </c>
      <c r="F7" s="38">
        <f>SUM(Tabela28[[#This Row],[GAROPABA]:[PENHA]])</f>
        <v>64</v>
      </c>
      <c r="G7" s="38"/>
    </row>
    <row r="8" spans="1:18" x14ac:dyDescent="0.25">
      <c r="A8" s="38" t="s">
        <v>298</v>
      </c>
      <c r="B8" s="40">
        <v>14</v>
      </c>
      <c r="C8">
        <v>4</v>
      </c>
      <c r="D8">
        <v>4</v>
      </c>
      <c r="E8">
        <v>4</v>
      </c>
      <c r="F8">
        <f>SUM(Tabela28[[#This Row],[GAROPABA]:[PENHA]])</f>
        <v>26</v>
      </c>
    </row>
    <row r="9" spans="1:18" x14ac:dyDescent="0.25">
      <c r="A9" s="38" t="s">
        <v>342</v>
      </c>
      <c r="B9" s="40">
        <v>7</v>
      </c>
      <c r="C9">
        <v>7</v>
      </c>
      <c r="D9">
        <v>5</v>
      </c>
      <c r="E9">
        <v>4</v>
      </c>
      <c r="F9">
        <f>SUM(Tabela28[[#This Row],[GAROPABA]:[PENHA]])</f>
        <v>23</v>
      </c>
    </row>
    <row r="10" spans="1:18" x14ac:dyDescent="0.25">
      <c r="A10" s="38" t="s">
        <v>349</v>
      </c>
      <c r="B10" s="40">
        <v>10</v>
      </c>
      <c r="C10">
        <v>9</v>
      </c>
      <c r="D10">
        <v>0</v>
      </c>
      <c r="E10">
        <v>2</v>
      </c>
      <c r="F10">
        <f>SUM(Tabela28[[#This Row],[GAROPABA]:[PENHA]])</f>
        <v>21</v>
      </c>
    </row>
    <row r="11" spans="1:18" x14ac:dyDescent="0.25">
      <c r="A11" s="38" t="s">
        <v>344</v>
      </c>
      <c r="B11" s="40">
        <v>5</v>
      </c>
      <c r="C11">
        <v>4</v>
      </c>
      <c r="D11">
        <v>4</v>
      </c>
      <c r="E11">
        <v>2</v>
      </c>
      <c r="F11">
        <f>SUM(Tabela28[[#This Row],[GAROPABA]:[PENHA]])</f>
        <v>15</v>
      </c>
    </row>
    <row r="12" spans="1:18" x14ac:dyDescent="0.25">
      <c r="A12" s="38" t="s">
        <v>345</v>
      </c>
      <c r="B12" s="40">
        <v>7</v>
      </c>
      <c r="C12">
        <v>2</v>
      </c>
      <c r="D12">
        <v>3</v>
      </c>
      <c r="E12">
        <v>2</v>
      </c>
      <c r="F12">
        <f>SUM(Tabela28[[#This Row],[GAROPABA]:[PENHA]])</f>
        <v>14</v>
      </c>
    </row>
    <row r="13" spans="1:18" x14ac:dyDescent="0.25">
      <c r="A13" s="38" t="s">
        <v>348</v>
      </c>
      <c r="B13" s="40">
        <v>4</v>
      </c>
      <c r="C13">
        <v>3</v>
      </c>
      <c r="D13">
        <v>6</v>
      </c>
      <c r="E13">
        <v>0</v>
      </c>
      <c r="F13">
        <f>SUM(Tabela28[[#This Row],[GAROPABA]:[PENHA]])</f>
        <v>13</v>
      </c>
    </row>
    <row r="14" spans="1:18" x14ac:dyDescent="0.25">
      <c r="A14" s="38" t="s">
        <v>337</v>
      </c>
      <c r="B14" s="40">
        <v>3</v>
      </c>
      <c r="C14">
        <v>6</v>
      </c>
      <c r="D14">
        <v>1</v>
      </c>
      <c r="E14">
        <v>3</v>
      </c>
      <c r="F14">
        <f>SUM(Tabela28[[#This Row],[GAROPABA]:[PENHA]])</f>
        <v>13</v>
      </c>
    </row>
    <row r="15" spans="1:18" x14ac:dyDescent="0.25">
      <c r="A15" s="38" t="s">
        <v>317</v>
      </c>
      <c r="B15" s="40">
        <v>4</v>
      </c>
      <c r="C15">
        <v>4</v>
      </c>
      <c r="D15">
        <v>3</v>
      </c>
      <c r="E15">
        <v>1</v>
      </c>
      <c r="F15">
        <f>SUM(Tabela28[[#This Row],[GAROPABA]:[PENHA]])</f>
        <v>12</v>
      </c>
    </row>
    <row r="16" spans="1:18" x14ac:dyDescent="0.25">
      <c r="A16" s="37" t="s">
        <v>305</v>
      </c>
      <c r="B16" s="39">
        <v>3</v>
      </c>
      <c r="C16">
        <v>2</v>
      </c>
      <c r="D16" s="38">
        <v>1</v>
      </c>
      <c r="E16" s="38">
        <v>3</v>
      </c>
      <c r="F16" s="38">
        <f>SUM(Tabela28[[#This Row],[GAROPABA]:[PENHA]])</f>
        <v>9</v>
      </c>
    </row>
    <row r="17" spans="1:10" x14ac:dyDescent="0.25">
      <c r="A17" s="38" t="s">
        <v>346</v>
      </c>
      <c r="B17" s="40">
        <v>5</v>
      </c>
      <c r="C17">
        <v>2</v>
      </c>
      <c r="D17">
        <v>1</v>
      </c>
      <c r="E17">
        <v>1</v>
      </c>
      <c r="F17">
        <f>SUM(Tabela28[[#This Row],[GAROPABA]:[PENHA]])</f>
        <v>9</v>
      </c>
    </row>
    <row r="18" spans="1:10" x14ac:dyDescent="0.25">
      <c r="A18" s="38" t="s">
        <v>327</v>
      </c>
      <c r="B18" s="41">
        <v>3</v>
      </c>
      <c r="C18">
        <v>2</v>
      </c>
      <c r="D18">
        <v>2</v>
      </c>
      <c r="E18">
        <v>2</v>
      </c>
      <c r="F18">
        <f>SUM(Tabela28[[#This Row],[GAROPABA]:[PENHA]])</f>
        <v>9</v>
      </c>
    </row>
    <row r="19" spans="1:10" x14ac:dyDescent="0.25">
      <c r="A19" s="38" t="s">
        <v>343</v>
      </c>
      <c r="B19" s="40">
        <v>3</v>
      </c>
      <c r="C19">
        <v>2</v>
      </c>
      <c r="D19">
        <v>1</v>
      </c>
      <c r="E19">
        <v>1</v>
      </c>
      <c r="F19">
        <f>SUM(Tabela28[[#This Row],[GAROPABA]:[PENHA]])</f>
        <v>7</v>
      </c>
    </row>
    <row r="20" spans="1:10" x14ac:dyDescent="0.25">
      <c r="A20" s="38" t="s">
        <v>297</v>
      </c>
      <c r="B20" s="40">
        <v>2</v>
      </c>
      <c r="C20">
        <v>1</v>
      </c>
      <c r="D20">
        <v>0</v>
      </c>
      <c r="E20">
        <v>1</v>
      </c>
      <c r="F20">
        <f>SUM(Tabela28[[#This Row],[GAROPABA]:[PENHA]])</f>
        <v>4</v>
      </c>
    </row>
    <row r="21" spans="1:10" x14ac:dyDescent="0.25">
      <c r="A21" s="38" t="s">
        <v>293</v>
      </c>
      <c r="B21" s="41">
        <v>4</v>
      </c>
      <c r="C21">
        <v>0</v>
      </c>
      <c r="D21">
        <v>0</v>
      </c>
      <c r="E21">
        <v>0</v>
      </c>
      <c r="F21">
        <f>SUM(Tabela28[[#This Row],[GAROPABA]:[PENHA]])</f>
        <v>4</v>
      </c>
    </row>
    <row r="22" spans="1:10" x14ac:dyDescent="0.25">
      <c r="A22" s="38" t="s">
        <v>347</v>
      </c>
      <c r="B22" s="40">
        <v>1</v>
      </c>
      <c r="C22">
        <v>1</v>
      </c>
      <c r="D22">
        <v>0</v>
      </c>
      <c r="E22">
        <v>1</v>
      </c>
      <c r="F22">
        <f>SUM(Tabela28[[#This Row],[GAROPABA]:[PENHA]])</f>
        <v>3</v>
      </c>
      <c r="J22" s="46"/>
    </row>
    <row r="23" spans="1:10" x14ac:dyDescent="0.25">
      <c r="A23" s="38" t="s">
        <v>333</v>
      </c>
      <c r="B23" s="40">
        <v>2</v>
      </c>
      <c r="C23">
        <v>0</v>
      </c>
      <c r="D23">
        <v>0</v>
      </c>
      <c r="E23">
        <v>1</v>
      </c>
      <c r="F23">
        <f>SUM(Tabela28[[#This Row],[GAROPABA]:[PENHA]])</f>
        <v>3</v>
      </c>
    </row>
    <row r="24" spans="1:10" x14ac:dyDescent="0.25">
      <c r="A24" s="38" t="s">
        <v>310</v>
      </c>
      <c r="B24" s="40">
        <v>1</v>
      </c>
      <c r="C24">
        <v>1</v>
      </c>
      <c r="D24">
        <v>0</v>
      </c>
      <c r="E24">
        <v>1</v>
      </c>
      <c r="F24">
        <f>SUM(Tabela28[[#This Row],[GAROPABA]:[PENHA]])</f>
        <v>3</v>
      </c>
    </row>
  </sheetData>
  <mergeCells count="3">
    <mergeCell ref="A3:G3"/>
    <mergeCell ref="A2:G2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RANKING GERAL MASCULINO</vt:lpstr>
      <vt:lpstr>RANKING GERAL FEMININO </vt:lpstr>
      <vt:lpstr>RANKING CATEGORIA 2017</vt:lpstr>
      <vt:lpstr>RANKING ASSOCIAÇÃO E ASSESSORIA</vt:lpstr>
      <vt:lpstr>rank_geral</vt:lpstr>
      <vt:lpstr>'RANKING GERAL FEMININO '!RANK_GERAL_F</vt:lpstr>
      <vt:lpstr>Ranking_cat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Motrivivência</dc:creator>
  <cp:lastModifiedBy>Ângelo</cp:lastModifiedBy>
  <dcterms:created xsi:type="dcterms:W3CDTF">2017-03-22T19:21:25Z</dcterms:created>
  <dcterms:modified xsi:type="dcterms:W3CDTF">2017-11-16T11:26:41Z</dcterms:modified>
</cp:coreProperties>
</file>